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35" activeTab="0"/>
  </bookViews>
  <sheets>
    <sheet name="核定表" sheetId="1" r:id="rId1"/>
    <sheet name="Sheet2" sheetId="2" r:id="rId2"/>
    <sheet name="Sheet3" sheetId="3" r:id="rId3"/>
  </sheets>
  <definedNames>
    <definedName name="_xlnm.Print_Titles" localSheetId="0">'核定表'!$3:$3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<sst xmlns="http://schemas.openxmlformats.org/spreadsheetml/2006/main" count="38" uniqueCount="38">
  <si>
    <t>四会片区两所监狱配套基础设施工程（污水处理站）
项目初步设计概算核定表</t>
  </si>
  <si>
    <t>序号</t>
  </si>
  <si>
    <t>工程或费用名称</t>
  </si>
  <si>
    <t>工程费用(万元)</t>
  </si>
  <si>
    <t>一</t>
  </si>
  <si>
    <t>工程费用</t>
  </si>
  <si>
    <t>地下水池及设备房等</t>
  </si>
  <si>
    <t>室外设施</t>
  </si>
  <si>
    <t>设备管道</t>
  </si>
  <si>
    <t>室外排水</t>
  </si>
  <si>
    <t>电气</t>
  </si>
  <si>
    <t>防雷接地</t>
  </si>
  <si>
    <t>设备</t>
  </si>
  <si>
    <t>二</t>
  </si>
  <si>
    <r>
      <t>工程建设其他费用</t>
    </r>
    <r>
      <rPr>
        <sz val="11"/>
        <rFont val="宋体"/>
        <family val="0"/>
      </rPr>
      <t>（工程设计费、工程建设监理费、工程造价咨询费、竣工图编制费、招标代理费、项目前期工作咨询费、施工图审查费、生产准备费、办公和生活家具购置费、联合试运转费、工程保险费、场地准备费及临时设施费、城市基础设施配套费、建设单位管理费、建设用地费、建设用地报批、社会稳定风险分析评估、地质灾害危险性评估、环境影响评价等)</t>
    </r>
  </si>
  <si>
    <t>三</t>
  </si>
  <si>
    <t>预备费用</t>
  </si>
  <si>
    <t>基本预备费</t>
  </si>
  <si>
    <t>四</t>
  </si>
  <si>
    <t>总投资</t>
  </si>
  <si>
    <t>建设管理费</t>
  </si>
  <si>
    <t>前期工作咨询费</t>
  </si>
  <si>
    <t>测量测绘费</t>
  </si>
  <si>
    <t>工程勘察设计费</t>
  </si>
  <si>
    <t>场地准备及临时设施费</t>
  </si>
  <si>
    <t>工程保险费</t>
  </si>
  <si>
    <t>工程招标费</t>
  </si>
  <si>
    <t>施工图审查费</t>
  </si>
  <si>
    <t>全过程造价咨询费</t>
  </si>
  <si>
    <t>检验监测费</t>
  </si>
  <si>
    <t>城市配套基础设施建设费</t>
  </si>
  <si>
    <t>高可靠供电费</t>
  </si>
  <si>
    <t>白蚁防治费</t>
  </si>
  <si>
    <t>幕墙专项检测费</t>
  </si>
  <si>
    <t>防洪评估费</t>
  </si>
  <si>
    <t>BIM技术应用费</t>
  </si>
  <si>
    <t>BIM顾问咨询费</t>
  </si>
  <si>
    <t>控高咨询费〔含勘察定界报告)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</si>
</sst>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);[Red]\(#,##0.00\)"/>
  </numFmts>
  <fonts count="32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8"/>
      <name val="黑体"/>
      <family val="3"/>
    </font>
    <font>
      <sz val="12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9"/>
      <name val="宋体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43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14" fillId="7" borderId="0" applyNumberFormat="0" applyBorder="0" applyAlignment="0" applyProtection="0"/>
    <xf numFmtId="0" fontId="10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7" fillId="2" borderId="1" applyNumberFormat="0" applyAlignment="0" applyProtection="0"/>
    <xf numFmtId="0" fontId="24" fillId="8" borderId="6" applyNumberFormat="0" applyAlignment="0" applyProtection="0"/>
    <xf numFmtId="0" fontId="28" fillId="0" borderId="0">
      <alignment/>
      <protection/>
    </xf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0" fillId="0" borderId="0">
      <alignment vertical="center"/>
      <protection/>
    </xf>
    <xf numFmtId="0" fontId="20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29" fillId="0" borderId="0">
      <alignment/>
      <protection/>
    </xf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Alignment="0">
      <protection/>
    </xf>
    <xf numFmtId="0" fontId="0" fillId="0" borderId="0">
      <alignment vertical="center"/>
      <protection/>
    </xf>
    <xf numFmtId="0" fontId="31" fillId="0" borderId="0">
      <alignment/>
      <protection/>
    </xf>
  </cellStyleXfs>
  <cellXfs count="39"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7" fontId="5" fillId="0" borderId="0" xfId="43" applyNumberFormat="1" applyFont="1" applyFill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76" fontId="6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66">
    <cellStyle name="Normal" xfId="0"/>
    <cellStyle name="常规_新建 永中表格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千位分隔 7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_x0007_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_工程建设其他费用计算表 (2)" xfId="49"/>
    <cellStyle name="适中" xfId="50"/>
    <cellStyle name="20% - 强调文字颜色 5" xfId="51"/>
    <cellStyle name="强调文字颜色 1" xfId="52"/>
    <cellStyle name="常规_总表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常规_总投资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复件 铸管项目概算" xfId="70"/>
    <cellStyle name="常规_工程概算汇总表11" xfId="71"/>
    <cellStyle name="常规_南方医院估算工程09.12.18" xfId="72"/>
    <cellStyle name="常规 4" xfId="73"/>
    <cellStyle name="常规_江西儿童医院新建估算20121224" xfId="74"/>
    <cellStyle name="常规 2" xfId="75"/>
    <cellStyle name="常规 3" xfId="76"/>
    <cellStyle name="常规 7" xfId="77"/>
    <cellStyle name="常规_新建 永中表格" xfId="78"/>
    <cellStyle name="Norm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view="pageBreakPreview" zoomScaleSheetLayoutView="100" workbookViewId="0" topLeftCell="A4">
      <selection activeCell="B8" sqref="B8"/>
    </sheetView>
  </sheetViews>
  <sheetFormatPr defaultColWidth="9.00390625" defaultRowHeight="14.25"/>
  <cols>
    <col min="1" max="1" width="10.75390625" style="3" customWidth="1"/>
    <col min="2" max="2" width="49.50390625" style="4" customWidth="1"/>
    <col min="3" max="3" width="21.25390625" style="5" customWidth="1"/>
    <col min="4" max="4" width="8.25390625" style="5" customWidth="1"/>
    <col min="5" max="227" width="9.00390625" style="3" customWidth="1"/>
    <col min="228" max="234" width="9.00390625" style="6" customWidth="1"/>
    <col min="235" max="235" width="9.00390625" style="7" customWidth="1"/>
    <col min="236" max="16384" width="9.00390625" style="8" customWidth="1"/>
  </cols>
  <sheetData>
    <row r="1" spans="1:227" ht="78" customHeight="1">
      <c r="A1" s="9" t="s">
        <v>0</v>
      </c>
      <c r="B1" s="10"/>
      <c r="C1" s="11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</row>
    <row r="2" spans="1:227" ht="6" customHeight="1">
      <c r="A2" s="14"/>
      <c r="B2" s="14"/>
      <c r="C2" s="14"/>
      <c r="D2" s="15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</row>
    <row r="3" spans="1:4" s="1" customFormat="1" ht="42.75" customHeight="1">
      <c r="A3" s="16" t="s">
        <v>1</v>
      </c>
      <c r="B3" s="16" t="s">
        <v>2</v>
      </c>
      <c r="C3" s="16" t="s">
        <v>3</v>
      </c>
      <c r="D3" s="17"/>
    </row>
    <row r="4" spans="1:4" s="1" customFormat="1" ht="42.75" customHeight="1">
      <c r="A4" s="18" t="s">
        <v>4</v>
      </c>
      <c r="B4" s="19" t="s">
        <v>5</v>
      </c>
      <c r="C4" s="20">
        <f>SUM(C5:C11)</f>
        <v>584.978728</v>
      </c>
      <c r="D4" s="17"/>
    </row>
    <row r="5" spans="1:4" s="1" customFormat="1" ht="33" customHeight="1">
      <c r="A5" s="21">
        <v>1</v>
      </c>
      <c r="B5" s="22" t="s">
        <v>6</v>
      </c>
      <c r="C5" s="20">
        <f>1687645.22/10000</f>
        <v>168.764522</v>
      </c>
      <c r="D5" s="17"/>
    </row>
    <row r="6" spans="1:4" s="1" customFormat="1" ht="33" customHeight="1">
      <c r="A6" s="21">
        <v>2</v>
      </c>
      <c r="B6" s="22" t="s">
        <v>7</v>
      </c>
      <c r="C6" s="20">
        <f>28780.95/10000</f>
        <v>2.878095</v>
      </c>
      <c r="D6" s="17"/>
    </row>
    <row r="7" spans="1:4" s="1" customFormat="1" ht="33" customHeight="1">
      <c r="A7" s="21">
        <v>3</v>
      </c>
      <c r="B7" s="22" t="s">
        <v>8</v>
      </c>
      <c r="C7" s="20">
        <f>193265.41/10000</f>
        <v>19.326541</v>
      </c>
      <c r="D7" s="17"/>
    </row>
    <row r="8" spans="1:4" s="1" customFormat="1" ht="33" customHeight="1">
      <c r="A8" s="21">
        <v>4</v>
      </c>
      <c r="B8" s="22" t="s">
        <v>9</v>
      </c>
      <c r="C8" s="20">
        <f>128406.63/10000</f>
        <v>12.840663000000001</v>
      </c>
      <c r="D8" s="17"/>
    </row>
    <row r="9" spans="1:4" s="1" customFormat="1" ht="33" customHeight="1">
      <c r="A9" s="21">
        <v>5</v>
      </c>
      <c r="B9" s="22" t="s">
        <v>10</v>
      </c>
      <c r="C9" s="20">
        <f>357454.74/10000</f>
        <v>35.745474</v>
      </c>
      <c r="D9" s="17"/>
    </row>
    <row r="10" spans="1:4" s="1" customFormat="1" ht="33" customHeight="1">
      <c r="A10" s="21">
        <v>6</v>
      </c>
      <c r="B10" s="22" t="s">
        <v>11</v>
      </c>
      <c r="C10" s="20">
        <f>11102.57/10000</f>
        <v>1.110257</v>
      </c>
      <c r="D10" s="17"/>
    </row>
    <row r="11" spans="1:4" s="1" customFormat="1" ht="33" customHeight="1">
      <c r="A11" s="21">
        <v>7</v>
      </c>
      <c r="B11" s="22" t="s">
        <v>12</v>
      </c>
      <c r="C11" s="20">
        <f>3443131.76/10000</f>
        <v>344.313176</v>
      </c>
      <c r="D11" s="17"/>
    </row>
    <row r="12" spans="1:256" s="2" customFormat="1" ht="111.75" customHeight="1">
      <c r="A12" s="23" t="s">
        <v>13</v>
      </c>
      <c r="B12" s="19" t="s">
        <v>14</v>
      </c>
      <c r="C12" s="24">
        <v>116</v>
      </c>
      <c r="D12" s="25"/>
      <c r="HT12" s="33"/>
      <c r="HU12" s="33"/>
      <c r="HV12" s="33"/>
      <c r="HW12" s="33"/>
      <c r="HX12" s="33"/>
      <c r="HY12" s="33"/>
      <c r="HZ12" s="33"/>
      <c r="IA12" s="35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s="2" customFormat="1" ht="42.75" customHeight="1">
      <c r="A13" s="26" t="s">
        <v>15</v>
      </c>
      <c r="B13" s="19" t="s">
        <v>16</v>
      </c>
      <c r="C13" s="24">
        <f>C14</f>
        <v>35</v>
      </c>
      <c r="D13" s="25"/>
      <c r="HT13" s="33"/>
      <c r="HU13" s="33"/>
      <c r="HV13" s="33"/>
      <c r="HW13" s="33"/>
      <c r="HX13" s="33"/>
      <c r="HY13" s="33"/>
      <c r="HZ13" s="33"/>
      <c r="IA13" s="35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s="2" customFormat="1" ht="31.5" customHeight="1">
      <c r="A14" s="21">
        <v>1</v>
      </c>
      <c r="B14" s="27" t="s">
        <v>17</v>
      </c>
      <c r="C14" s="28">
        <v>35</v>
      </c>
      <c r="D14" s="25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34"/>
      <c r="HU14" s="34"/>
      <c r="HV14" s="34"/>
      <c r="HW14" s="34"/>
      <c r="HX14" s="34"/>
      <c r="HY14" s="34"/>
      <c r="HZ14" s="34"/>
      <c r="IA14" s="37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2" customFormat="1" ht="48.75" customHeight="1">
      <c r="A15" s="26" t="s">
        <v>18</v>
      </c>
      <c r="B15" s="19" t="s">
        <v>19</v>
      </c>
      <c r="C15" s="24">
        <f>C13+C12+C4</f>
        <v>735.978728</v>
      </c>
      <c r="D15" s="25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34"/>
      <c r="HU15" s="34"/>
      <c r="HV15" s="34"/>
      <c r="HW15" s="34"/>
      <c r="HX15" s="34"/>
      <c r="HY15" s="34"/>
      <c r="HZ15" s="34"/>
      <c r="IA15" s="37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pans="1:256" s="2" customFormat="1" ht="48.75" customHeight="1">
      <c r="A16" s="30"/>
      <c r="B16" s="31"/>
      <c r="C16" s="32"/>
      <c r="D16" s="25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34"/>
      <c r="HU16" s="34"/>
      <c r="HV16" s="34"/>
      <c r="HW16" s="34"/>
      <c r="HX16" s="34"/>
      <c r="HY16" s="34"/>
      <c r="HZ16" s="34"/>
      <c r="IA16" s="37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</sheetData>
  <sheetProtection/>
  <mergeCells count="1">
    <mergeCell ref="A1:C1"/>
  </mergeCells>
  <printOptions/>
  <pageMargins left="0.79" right="0.75" top="0.94" bottom="0.71" header="0.51" footer="0.43"/>
  <pageSetup horizontalDpi="600" verticalDpi="600" orientation="portrait" paperSize="9" scale="98"/>
  <headerFooter scaleWithDoc="0" alignWithMargins="0">
    <oddHeader>&amp;L&amp;"宋体"&amp;12附件</oddHeader>
    <oddFooter>&amp;L&amp;"宋体"&amp;12&amp;C&amp;"宋体"&amp;9&amp;P&amp;R&amp;"宋体"&amp;12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P13:P30"/>
  <sheetViews>
    <sheetView zoomScaleSheetLayoutView="100" workbookViewId="0" topLeftCell="A1">
      <selection activeCell="P13" sqref="P13:P30"/>
    </sheetView>
  </sheetViews>
  <sheetFormatPr defaultColWidth="9.00390625" defaultRowHeight="14.25"/>
  <cols>
    <col min="16" max="16" width="22.00390625" style="0" customWidth="1"/>
  </cols>
  <sheetData>
    <row r="13" ht="15">
      <c r="P13" t="s">
        <v>20</v>
      </c>
    </row>
    <row r="14" ht="15">
      <c r="P14" t="s">
        <v>21</v>
      </c>
    </row>
    <row r="15" ht="15">
      <c r="P15" t="s">
        <v>22</v>
      </c>
    </row>
    <row r="16" ht="15">
      <c r="P16" t="s">
        <v>23</v>
      </c>
    </row>
    <row r="17" ht="15">
      <c r="P17" t="s">
        <v>24</v>
      </c>
    </row>
    <row r="18" ht="15">
      <c r="P18" t="s">
        <v>25</v>
      </c>
    </row>
    <row r="19" ht="15">
      <c r="P19" t="s">
        <v>26</v>
      </c>
    </row>
    <row r="20" ht="15">
      <c r="P20" t="s">
        <v>27</v>
      </c>
    </row>
    <row r="21" ht="15">
      <c r="P21" t="s">
        <v>28</v>
      </c>
    </row>
    <row r="22" ht="15">
      <c r="P22" t="s">
        <v>29</v>
      </c>
    </row>
    <row r="23" ht="15">
      <c r="P23" t="s">
        <v>30</v>
      </c>
    </row>
    <row r="24" ht="15">
      <c r="P24" t="s">
        <v>31</v>
      </c>
    </row>
    <row r="25" ht="15">
      <c r="P25" t="s">
        <v>32</v>
      </c>
    </row>
    <row r="26" ht="15">
      <c r="P26" t="s">
        <v>33</v>
      </c>
    </row>
    <row r="27" ht="15">
      <c r="P27" t="s">
        <v>34</v>
      </c>
    </row>
    <row r="28" ht="15">
      <c r="P28" t="s">
        <v>35</v>
      </c>
    </row>
    <row r="29" ht="15">
      <c r="P29" t="s">
        <v>36</v>
      </c>
    </row>
    <row r="30" ht="15">
      <c r="P30" t="s">
        <v>37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杨谦明</dc:creator>
  <cp:keywords/>
  <dc:description/>
  <cp:lastModifiedBy>郑昊</cp:lastModifiedBy>
  <dcterms:created xsi:type="dcterms:W3CDTF">2014-05-29T08:38:40Z</dcterms:created>
  <dcterms:modified xsi:type="dcterms:W3CDTF">2022-08-12T09:34:25Z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