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095" windowHeight="7725"/>
  </bookViews>
  <sheets>
    <sheet name="总表" sheetId="1" r:id="rId1"/>
    <sheet name="附录-相关参考值" sheetId="2" r:id="rId2"/>
  </sheets>
  <definedNames>
    <definedName name="_xlnm.Print_Area" localSheetId="1">'附录-相关参考值'!$A$1:$D$11</definedName>
    <definedName name="_xlnm.Print_Titles" localSheetId="1">'附录-相关参考值'!$A:$A</definedName>
  </definedNames>
  <calcPr calcId="145621"/>
</workbook>
</file>

<file path=xl/calcChain.xml><?xml version="1.0" encoding="utf-8"?>
<calcChain xmlns="http://schemas.openxmlformats.org/spreadsheetml/2006/main">
  <c r="E207" i="1" l="1"/>
  <c r="E164" i="1"/>
  <c r="E121" i="1"/>
  <c r="E78" i="1"/>
  <c r="E35" i="1"/>
  <c r="E188" i="1" l="1"/>
  <c r="E145" i="1"/>
  <c r="E102" i="1"/>
  <c r="E59" i="1"/>
  <c r="E16" i="1"/>
  <c r="E223" i="1" l="1"/>
  <c r="E209" i="1"/>
  <c r="E224" i="1" s="1"/>
  <c r="E201" i="1"/>
  <c r="E187" i="1" s="1"/>
  <c r="E180" i="1"/>
  <c r="E166" i="1"/>
  <c r="E181" i="1" s="1"/>
  <c r="E158" i="1"/>
  <c r="E144" i="1" s="1"/>
  <c r="E137" i="1"/>
  <c r="E123" i="1"/>
  <c r="E138" i="1" s="1"/>
  <c r="E115" i="1"/>
  <c r="E101" i="1" s="1"/>
  <c r="E94" i="1"/>
  <c r="E80" i="1"/>
  <c r="E95" i="1" s="1"/>
  <c r="E72" i="1"/>
  <c r="E58" i="1" s="1"/>
  <c r="E225" i="1" l="1"/>
  <c r="E208" i="1" s="1"/>
  <c r="E219" i="1"/>
  <c r="E133" i="1"/>
  <c r="E176" i="1"/>
  <c r="E182" i="1"/>
  <c r="E165" i="1" s="1"/>
  <c r="E139" i="1"/>
  <c r="E122" i="1" s="1"/>
  <c r="E90" i="1"/>
  <c r="E96" i="1"/>
  <c r="E79" i="1" s="1"/>
  <c r="E37" i="1"/>
  <c r="E52" i="1" s="1"/>
  <c r="E29" i="1"/>
  <c r="E89" i="1" l="1"/>
  <c r="E218" i="1"/>
  <c r="E175" i="1"/>
  <c r="E132" i="1"/>
  <c r="E51" i="1"/>
  <c r="E15" i="1"/>
  <c r="E226" i="1" s="1"/>
  <c r="E47" i="1" l="1"/>
  <c r="E53" i="1"/>
  <c r="E36" i="1" s="1"/>
  <c r="E46" i="1" l="1"/>
</calcChain>
</file>

<file path=xl/comments1.xml><?xml version="1.0" encoding="utf-8"?>
<comments xmlns="http://schemas.openxmlformats.org/spreadsheetml/2006/main">
  <authors>
    <author>TQ</author>
  </authors>
  <commentList>
    <comment ref="C35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51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78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94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121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137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164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180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207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  <comment ref="C223" authorId="0">
      <text>
        <r>
          <rPr>
            <b/>
            <sz val="9"/>
            <rFont val="宋体"/>
            <family val="3"/>
            <charset val="134"/>
          </rPr>
          <t>TQ:</t>
        </r>
        <r>
          <rPr>
            <sz val="9"/>
            <rFont val="宋体"/>
            <family val="3"/>
            <charset val="134"/>
          </rPr>
          <t xml:space="preserve">
</t>
        </r>
        <r>
          <rPr>
            <sz val="9"/>
            <rFont val="宋体"/>
            <family val="3"/>
            <charset val="134"/>
          </rPr>
          <t>多于3种燃料时，添加表格后需修改该项计算公式</t>
        </r>
      </text>
    </comment>
  </commentList>
</comments>
</file>

<file path=xl/sharedStrings.xml><?xml version="1.0" encoding="utf-8"?>
<sst xmlns="http://schemas.openxmlformats.org/spreadsheetml/2006/main" count="501" uniqueCount="126">
  <si>
    <r>
      <rPr>
        <b/>
        <sz val="12"/>
        <rFont val="宋体"/>
        <family val="3"/>
        <charset val="134"/>
      </rPr>
      <t>企业名称</t>
    </r>
  </si>
  <si>
    <r>
      <rPr>
        <b/>
        <sz val="12"/>
        <rFont val="宋体"/>
        <family val="3"/>
        <charset val="134"/>
      </rPr>
      <t>组织机构代码</t>
    </r>
  </si>
  <si>
    <r>
      <rPr>
        <b/>
        <sz val="12"/>
        <color theme="1"/>
        <rFont val="宋体"/>
        <family val="3"/>
        <charset val="134"/>
      </rPr>
      <t>行业代码</t>
    </r>
  </si>
  <si>
    <r>
      <rPr>
        <b/>
        <sz val="12"/>
        <rFont val="宋体"/>
        <family val="3"/>
        <charset val="134"/>
      </rPr>
      <t>数据汇总企业经办人</t>
    </r>
  </si>
  <si>
    <r>
      <rPr>
        <b/>
        <sz val="12"/>
        <rFont val="宋体"/>
        <family val="3"/>
        <charset val="134"/>
      </rPr>
      <t>姓名</t>
    </r>
  </si>
  <si>
    <r>
      <rPr>
        <b/>
        <sz val="12"/>
        <rFont val="宋体"/>
        <family val="3"/>
        <charset val="134"/>
      </rPr>
      <t>职务</t>
    </r>
  </si>
  <si>
    <r>
      <rPr>
        <b/>
        <sz val="12"/>
        <rFont val="宋体"/>
        <family val="3"/>
        <charset val="134"/>
      </rPr>
      <t>联系电话</t>
    </r>
  </si>
  <si>
    <r>
      <rPr>
        <b/>
        <sz val="12"/>
        <color theme="1"/>
        <rFont val="宋体"/>
        <family val="3"/>
        <charset val="134"/>
      </rPr>
      <t>数值</t>
    </r>
  </si>
  <si>
    <r>
      <rPr>
        <b/>
        <sz val="12"/>
        <color theme="1"/>
        <rFont val="宋体"/>
        <family val="3"/>
        <charset val="134"/>
      </rPr>
      <t>计算方法或填写要求</t>
    </r>
  </si>
  <si>
    <r>
      <rPr>
        <sz val="12"/>
        <color theme="1"/>
        <rFont val="Times New Roman"/>
        <family val="1"/>
      </rPr>
      <t>——</t>
    </r>
    <r>
      <rPr>
        <sz val="12"/>
        <color theme="1"/>
        <rFont val="宋体"/>
        <family val="3"/>
        <charset val="134"/>
      </rPr>
      <t>请选择</t>
    </r>
    <r>
      <rPr>
        <sz val="12"/>
        <color theme="1"/>
        <rFont val="Times New Roman"/>
        <family val="1"/>
      </rPr>
      <t>——</t>
    </r>
  </si>
  <si>
    <r>
      <rPr>
        <sz val="12"/>
        <color theme="1"/>
        <rFont val="宋体"/>
        <family val="3"/>
        <charset val="134"/>
      </rPr>
      <t>发电燃料类型</t>
    </r>
  </si>
  <si>
    <r>
      <rPr>
        <sz val="12"/>
        <color theme="1"/>
        <rFont val="宋体"/>
        <family val="3"/>
        <charset val="134"/>
      </rPr>
      <t>装机容量（</t>
    </r>
    <r>
      <rPr>
        <sz val="12"/>
        <color theme="1"/>
        <rFont val="Times New Roman"/>
        <family val="1"/>
      </rPr>
      <t>MW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</si>
  <si>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压力参数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机组类型</t>
    </r>
  </si>
  <si>
    <r>
      <rPr>
        <sz val="12"/>
        <color theme="1"/>
        <rFont val="宋体"/>
        <family val="3"/>
        <charset val="134"/>
      </rPr>
      <t>机组二氧化碳排放总量（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</si>
  <si>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化石燃料燃烧排放量（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</si>
  <si>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消耗量（</t>
    </r>
    <r>
      <rPr>
        <sz val="12"/>
        <color theme="1"/>
        <rFont val="Times New Roman"/>
        <family val="1"/>
      </rPr>
      <t>t</t>
    </r>
    <r>
      <rPr>
        <sz val="12"/>
        <color theme="1"/>
        <rFont val="宋体"/>
        <family val="3"/>
        <charset val="134"/>
      </rPr>
      <t>或万</t>
    </r>
    <r>
      <rPr>
        <sz val="12"/>
        <color theme="1"/>
        <rFont val="Times New Roman"/>
        <family val="1"/>
      </rPr>
      <t>Nm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宋体"/>
        <family val="3"/>
        <charset val="134"/>
      </rPr>
      <t>）</t>
    </r>
  </si>
  <si>
    <t>——请选择燃料——</t>
  </si>
  <si>
    <r>
      <rPr>
        <sz val="12"/>
        <color theme="1"/>
        <rFont val="宋体"/>
        <family val="3"/>
        <charset val="134"/>
      </rPr>
      <t>低位发热量</t>
    </r>
    <r>
      <rPr>
        <sz val="12"/>
        <color theme="1"/>
        <rFont val="Times New Roman"/>
        <family val="1"/>
      </rPr>
      <t>(GJ/t</t>
    </r>
    <r>
      <rPr>
        <sz val="12"/>
        <color theme="1"/>
        <rFont val="宋体"/>
        <family val="3"/>
        <charset val="134"/>
      </rPr>
      <t>或</t>
    </r>
    <r>
      <rPr>
        <sz val="12"/>
        <color theme="1"/>
        <rFont val="Times New Roman"/>
        <family val="1"/>
      </rPr>
      <t>GJ/</t>
    </r>
    <r>
      <rPr>
        <sz val="12"/>
        <color theme="1"/>
        <rFont val="宋体"/>
        <family val="3"/>
        <charset val="134"/>
      </rPr>
      <t>万</t>
    </r>
    <r>
      <rPr>
        <sz val="12"/>
        <color theme="1"/>
        <rFont val="Times New Roman"/>
        <family val="1"/>
      </rPr>
      <t>Nm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</si>
  <si>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宋体"/>
        <family val="3"/>
        <charset val="134"/>
      </rPr>
      <t>年平均值，若数据无法获得，可采用附表中的推荐值</t>
    </r>
  </si>
  <si>
    <r>
      <rPr>
        <sz val="12"/>
        <color theme="1"/>
        <rFont val="宋体"/>
        <family val="3"/>
        <charset val="134"/>
      </rPr>
      <t>单位热值含碳量</t>
    </r>
    <r>
      <rPr>
        <sz val="12"/>
        <color theme="1"/>
        <rFont val="Times New Roman"/>
        <family val="1"/>
      </rPr>
      <t>(tC/GJ)</t>
    </r>
  </si>
  <si>
    <r>
      <rPr>
        <sz val="12"/>
        <color theme="1"/>
        <rFont val="宋体"/>
        <family val="3"/>
        <charset val="134"/>
      </rPr>
      <t>购入电力产生的排放量（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</si>
  <si>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按核算与报告指南公式（</t>
    </r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family val="3"/>
        <charset val="134"/>
      </rPr>
      <t>）计算</t>
    </r>
  </si>
  <si>
    <r>
      <rPr>
        <sz val="12"/>
        <color theme="1"/>
        <rFont val="宋体"/>
        <family val="3"/>
        <charset val="134"/>
      </rPr>
      <t>消费的购入电量（</t>
    </r>
    <r>
      <rPr>
        <sz val="12"/>
        <color theme="1"/>
        <rFont val="Times New Roman"/>
        <family val="1"/>
      </rPr>
      <t>MWh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</si>
  <si>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发电量（</t>
    </r>
    <r>
      <rPr>
        <sz val="12"/>
        <color theme="1"/>
        <rFont val="Times New Roman"/>
        <family val="1"/>
      </rPr>
      <t>MWh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</si>
  <si>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来源于企业台账或统计报表</t>
    </r>
  </si>
  <si>
    <r>
      <rPr>
        <sz val="12"/>
        <color theme="1"/>
        <rFont val="宋体"/>
        <family val="3"/>
        <charset val="134"/>
      </rPr>
      <t>供电量（</t>
    </r>
    <r>
      <rPr>
        <sz val="12"/>
        <color theme="1"/>
        <rFont val="Times New Roman"/>
        <family val="1"/>
      </rPr>
      <t>MWh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</si>
  <si>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供热量（</t>
    </r>
    <r>
      <rPr>
        <sz val="12"/>
        <color theme="1"/>
        <rFont val="Times New Roman"/>
        <family val="1"/>
      </rPr>
      <t>GJ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</si>
  <si>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供电煤耗（</t>
    </r>
    <r>
      <rPr>
        <sz val="12"/>
        <color theme="1"/>
        <rFont val="Times New Roman"/>
        <family val="1"/>
      </rPr>
      <t>tce/MWh</t>
    </r>
    <r>
      <rPr>
        <sz val="12"/>
        <color theme="1"/>
        <rFont val="宋体"/>
        <family val="3"/>
        <charset val="134"/>
      </rPr>
      <t>）或供电气耗（万</t>
    </r>
    <r>
      <rPr>
        <sz val="12"/>
        <color theme="1"/>
        <rFont val="Times New Roman"/>
        <family val="1"/>
      </rPr>
      <t>Nm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/MWh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</si>
  <si>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供热煤耗（</t>
    </r>
    <r>
      <rPr>
        <sz val="12"/>
        <color theme="1"/>
        <rFont val="Times New Roman"/>
        <family val="1"/>
      </rPr>
      <t>tce/TJ</t>
    </r>
    <r>
      <rPr>
        <sz val="12"/>
        <color theme="1"/>
        <rFont val="宋体"/>
        <family val="3"/>
        <charset val="134"/>
      </rPr>
      <t>）或供热气耗（万</t>
    </r>
    <r>
      <rPr>
        <sz val="12"/>
        <color theme="1"/>
        <rFont val="Times New Roman"/>
        <family val="1"/>
      </rPr>
      <t>Nm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/TJ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</si>
  <si>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供电碳排放强度（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/MWh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</si>
  <si>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供热碳排放强度（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/TJ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</si>
  <si>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rgb="FFFF0000"/>
        <rFont val="宋体"/>
        <family val="3"/>
        <charset val="134"/>
      </rPr>
      <t>热电联产机组需补充数据</t>
    </r>
  </si>
  <si>
    <r>
      <rPr>
        <sz val="12"/>
        <color theme="1"/>
        <rFont val="宋体"/>
        <family val="3"/>
        <charset val="134"/>
      </rPr>
      <t>锅炉效率（</t>
    </r>
    <r>
      <rPr>
        <sz val="12"/>
        <color theme="1"/>
        <rFont val="Times New Roman"/>
        <family val="1"/>
      </rPr>
      <t>%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</si>
  <si>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填写</t>
    </r>
    <r>
      <rPr>
        <sz val="12"/>
        <color theme="1"/>
        <rFont val="Times New Roman"/>
        <family val="1"/>
      </rPr>
      <t>0~100</t>
    </r>
    <r>
      <rPr>
        <sz val="12"/>
        <color theme="1"/>
        <rFont val="宋体"/>
        <family val="3"/>
        <charset val="134"/>
      </rPr>
      <t>间的数字。如有条件采用固定频次的实测值，没有实测值则采用锅炉主机采购合同中的指标。</t>
    </r>
  </si>
  <si>
    <r>
      <rPr>
        <sz val="12"/>
        <color theme="1"/>
        <rFont val="宋体"/>
        <family val="3"/>
        <charset val="134"/>
      </rPr>
      <t>管道效率（</t>
    </r>
    <r>
      <rPr>
        <sz val="12"/>
        <color theme="1"/>
        <rFont val="Times New Roman"/>
        <family val="1"/>
      </rPr>
      <t>%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</si>
  <si>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填写</t>
    </r>
    <r>
      <rPr>
        <sz val="12"/>
        <color theme="1"/>
        <rFont val="Times New Roman"/>
        <family val="1"/>
      </rPr>
      <t>0~100</t>
    </r>
    <r>
      <rPr>
        <sz val="12"/>
        <color theme="1"/>
        <rFont val="宋体"/>
        <family val="3"/>
        <charset val="134"/>
      </rPr>
      <t>间的数字。如有条件采用固定频次的实测值，没有实测值则取</t>
    </r>
    <r>
      <rPr>
        <sz val="12"/>
        <color theme="1"/>
        <rFont val="Times New Roman"/>
        <family val="1"/>
      </rPr>
      <t>99%</t>
    </r>
    <r>
      <rPr>
        <sz val="12"/>
        <color theme="1"/>
        <rFont val="宋体"/>
        <family val="3"/>
        <charset val="134"/>
      </rPr>
      <t>。</t>
    </r>
  </si>
  <si>
    <r>
      <rPr>
        <sz val="12"/>
        <color theme="1"/>
        <rFont val="宋体"/>
        <family val="3"/>
        <charset val="134"/>
      </rPr>
      <t>热网首站换热效率（</t>
    </r>
    <r>
      <rPr>
        <sz val="12"/>
        <color theme="1"/>
        <rFont val="Times New Roman"/>
        <family val="1"/>
      </rPr>
      <t>%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</si>
  <si>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填写</t>
    </r>
    <r>
      <rPr>
        <sz val="12"/>
        <color theme="1"/>
        <rFont val="Times New Roman"/>
        <family val="1"/>
      </rPr>
      <t>0~100</t>
    </r>
    <r>
      <rPr>
        <sz val="12"/>
        <color theme="1"/>
        <rFont val="宋体"/>
        <family val="3"/>
        <charset val="134"/>
      </rPr>
      <t>间的数字。采用换热方式供热，如有条件采用固定频次的实测值，没有实测值则采用参考值</t>
    </r>
    <r>
      <rPr>
        <sz val="12"/>
        <color theme="1"/>
        <rFont val="Times New Roman"/>
        <family val="1"/>
      </rPr>
      <t>98%</t>
    </r>
    <r>
      <rPr>
        <sz val="12"/>
        <color theme="1"/>
        <rFont val="宋体"/>
        <family val="3"/>
        <charset val="134"/>
      </rPr>
      <t>；采用锅炉或者汽轮机抽出的蒸汽直接供热时，不存在换热，直接取</t>
    </r>
    <r>
      <rPr>
        <sz val="12"/>
        <color theme="1"/>
        <rFont val="Times New Roman"/>
        <family val="1"/>
      </rPr>
      <t>100%</t>
    </r>
    <r>
      <rPr>
        <sz val="12"/>
        <color theme="1"/>
        <rFont val="宋体"/>
        <family val="3"/>
        <charset val="134"/>
      </rPr>
      <t>。</t>
    </r>
  </si>
  <si>
    <r>
      <rPr>
        <sz val="12"/>
        <color rgb="FFC00000"/>
        <rFont val="宋体"/>
        <family val="3"/>
        <charset val="134"/>
      </rPr>
      <t>机组耗用燃料总量（</t>
    </r>
    <r>
      <rPr>
        <sz val="12"/>
        <color rgb="FFC00000"/>
        <rFont val="Times New Roman"/>
        <family val="1"/>
      </rPr>
      <t>tce</t>
    </r>
    <r>
      <rPr>
        <sz val="12"/>
        <color rgb="FFC00000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</si>
  <si>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计算值</t>
    </r>
  </si>
  <si>
    <r>
      <rPr>
        <sz val="12"/>
        <color theme="1"/>
        <rFont val="宋体"/>
        <family val="3"/>
        <charset val="134"/>
      </rPr>
      <t>供热消耗燃料量（</t>
    </r>
    <r>
      <rPr>
        <sz val="12"/>
        <color theme="1"/>
        <rFont val="Times New Roman"/>
        <family val="1"/>
      </rPr>
      <t>tce</t>
    </r>
    <r>
      <rPr>
        <sz val="12"/>
        <color theme="1"/>
        <rFont val="宋体"/>
        <family val="3"/>
        <charset val="134"/>
      </rPr>
      <t>）</t>
    </r>
  </si>
  <si>
    <r>
      <rPr>
        <sz val="12"/>
        <color theme="1"/>
        <rFont val="宋体"/>
        <family val="3"/>
        <charset val="134"/>
      </rPr>
      <t>供电消耗燃料量（</t>
    </r>
    <r>
      <rPr>
        <sz val="12"/>
        <color theme="1"/>
        <rFont val="Times New Roman"/>
        <family val="1"/>
      </rPr>
      <t>tce</t>
    </r>
    <r>
      <rPr>
        <sz val="12"/>
        <color theme="1"/>
        <rFont val="宋体"/>
        <family val="3"/>
        <charset val="134"/>
      </rPr>
      <t>）</t>
    </r>
  </si>
  <si>
    <r>
      <rPr>
        <b/>
        <sz val="12"/>
        <color theme="1"/>
        <rFont val="宋体"/>
        <family val="3"/>
        <charset val="134"/>
      </rPr>
      <t>表</t>
    </r>
    <r>
      <rPr>
        <b/>
        <sz val="12"/>
        <color theme="1"/>
        <rFont val="Times New Roman"/>
        <family val="1"/>
      </rPr>
      <t xml:space="preserve">1 </t>
    </r>
    <r>
      <rPr>
        <b/>
        <sz val="12"/>
        <color theme="1"/>
        <rFont val="宋体"/>
        <family val="3"/>
        <charset val="134"/>
      </rPr>
      <t>电力行业指南参考值</t>
    </r>
  </si>
  <si>
    <r>
      <rPr>
        <sz val="12"/>
        <color theme="1"/>
        <rFont val="Times New Roman"/>
        <family val="1"/>
      </rPr>
      <t xml:space="preserve">                </t>
    </r>
    <r>
      <rPr>
        <sz val="12"/>
        <color theme="1"/>
        <rFont val="宋体"/>
        <family val="3"/>
        <charset val="134"/>
      </rPr>
      <t>单位
燃料品种</t>
    </r>
  </si>
  <si>
    <r>
      <rPr>
        <sz val="12"/>
        <color theme="1"/>
        <rFont val="宋体"/>
        <family val="3"/>
        <charset val="134"/>
      </rPr>
      <t>低位发热量
（吉焦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吨，吉焦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万立方米）</t>
    </r>
  </si>
  <si>
    <r>
      <rPr>
        <sz val="12"/>
        <color theme="1"/>
        <rFont val="宋体"/>
        <family val="3"/>
        <charset val="134"/>
      </rPr>
      <t>单位热值碳含量
（吨碳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吉焦）</t>
    </r>
  </si>
  <si>
    <t xml:space="preserve">碳氧化率
</t>
  </si>
  <si>
    <r>
      <rPr>
        <sz val="12"/>
        <color theme="1"/>
        <rFont val="宋体"/>
        <family val="3"/>
        <charset val="134"/>
      </rPr>
      <t>燃煤</t>
    </r>
  </si>
  <si>
    <r>
      <rPr>
        <sz val="12"/>
        <color rgb="FFFF0000"/>
        <rFont val="宋体"/>
        <family val="3"/>
        <charset val="134"/>
      </rPr>
      <t>见表</t>
    </r>
    <r>
      <rPr>
        <sz val="12"/>
        <color rgb="FFFF0000"/>
        <rFont val="Times New Roman"/>
        <family val="1"/>
      </rPr>
      <t>2</t>
    </r>
  </si>
  <si>
    <r>
      <rPr>
        <sz val="12"/>
        <color rgb="FFFF0000"/>
        <rFont val="宋体"/>
        <family val="3"/>
        <charset val="134"/>
      </rPr>
      <t>见表</t>
    </r>
    <r>
      <rPr>
        <sz val="12"/>
        <color rgb="FFFF0000"/>
        <rFont val="Times New Roman"/>
        <family val="1"/>
      </rPr>
      <t>3</t>
    </r>
  </si>
  <si>
    <r>
      <rPr>
        <sz val="12"/>
        <color theme="1"/>
        <rFont val="宋体"/>
        <family val="3"/>
        <charset val="134"/>
      </rPr>
      <t>原油</t>
    </r>
  </si>
  <si>
    <r>
      <rPr>
        <sz val="12"/>
        <color theme="1"/>
        <rFont val="宋体"/>
        <family val="3"/>
        <charset val="134"/>
      </rPr>
      <t>燃料油</t>
    </r>
  </si>
  <si>
    <r>
      <rPr>
        <sz val="12"/>
        <color theme="1"/>
        <rFont val="宋体"/>
        <family val="3"/>
        <charset val="134"/>
      </rPr>
      <t>汽油</t>
    </r>
  </si>
  <si>
    <r>
      <rPr>
        <sz val="12"/>
        <color theme="1"/>
        <rFont val="宋体"/>
        <family val="3"/>
        <charset val="134"/>
      </rPr>
      <t>柴油</t>
    </r>
  </si>
  <si>
    <r>
      <rPr>
        <sz val="12"/>
        <color theme="1"/>
        <rFont val="宋体"/>
        <family val="3"/>
        <charset val="134"/>
      </rPr>
      <t>炼厂干气</t>
    </r>
  </si>
  <si>
    <r>
      <rPr>
        <sz val="12"/>
        <color theme="1"/>
        <rFont val="宋体"/>
        <family val="3"/>
        <charset val="134"/>
      </rPr>
      <t>天然气</t>
    </r>
  </si>
  <si>
    <r>
      <rPr>
        <sz val="12"/>
        <color theme="1"/>
        <rFont val="宋体"/>
        <family val="3"/>
        <charset val="134"/>
      </rPr>
      <t>焦炉煤气</t>
    </r>
  </si>
  <si>
    <r>
      <rPr>
        <sz val="12"/>
        <color theme="1"/>
        <rFont val="宋体"/>
        <family val="3"/>
        <charset val="134"/>
      </rPr>
      <t>其它煤气</t>
    </r>
  </si>
  <si>
    <r>
      <rPr>
        <sz val="12"/>
        <rFont val="宋体"/>
        <family val="3"/>
        <charset val="134"/>
      </rPr>
      <t>表</t>
    </r>
    <r>
      <rPr>
        <sz val="12"/>
        <rFont val="Times New Roman"/>
        <family val="1"/>
      </rPr>
      <t xml:space="preserve">2 </t>
    </r>
    <r>
      <rPr>
        <sz val="12"/>
        <rFont val="宋体"/>
        <family val="3"/>
        <charset val="134"/>
      </rPr>
      <t>《关于进一步规范报送全国碳排放权交易市场拟纳入企业名单的通知》附件</t>
    </r>
    <r>
      <rPr>
        <sz val="12"/>
        <rFont val="Times New Roman"/>
        <family val="1"/>
      </rPr>
      <t>3</t>
    </r>
  </si>
  <si>
    <r>
      <rPr>
        <sz val="12"/>
        <color theme="1"/>
        <rFont val="宋体"/>
        <family val="3"/>
        <charset val="134"/>
      </rPr>
      <t>煤种</t>
    </r>
  </si>
  <si>
    <r>
      <rPr>
        <sz val="12"/>
        <color theme="1"/>
        <rFont val="宋体"/>
        <family val="3"/>
        <charset val="134"/>
      </rPr>
      <t>无烟煤</t>
    </r>
  </si>
  <si>
    <r>
      <rPr>
        <sz val="12"/>
        <color theme="1"/>
        <rFont val="宋体"/>
        <family val="3"/>
        <charset val="134"/>
      </rPr>
      <t>烟煤</t>
    </r>
  </si>
  <si>
    <r>
      <rPr>
        <sz val="12"/>
        <color theme="1"/>
        <rFont val="宋体"/>
        <family val="3"/>
        <charset val="134"/>
      </rPr>
      <t>褐煤</t>
    </r>
  </si>
  <si>
    <r>
      <rPr>
        <sz val="12"/>
        <color theme="1"/>
        <rFont val="宋体"/>
        <family val="3"/>
        <charset val="134"/>
      </rPr>
      <t>洗精煤</t>
    </r>
  </si>
  <si>
    <r>
      <rPr>
        <sz val="12"/>
        <color theme="1"/>
        <rFont val="宋体"/>
        <family val="3"/>
        <charset val="134"/>
      </rPr>
      <t>其他洗煤</t>
    </r>
  </si>
  <si>
    <r>
      <rPr>
        <sz val="12"/>
        <color theme="1"/>
        <rFont val="宋体"/>
        <family val="3"/>
        <charset val="134"/>
      </rPr>
      <t>其他煤制品</t>
    </r>
  </si>
  <si>
    <r>
      <rPr>
        <sz val="12"/>
        <color theme="1"/>
        <rFont val="宋体"/>
        <family val="3"/>
        <charset val="134"/>
      </rPr>
      <t>煤矸石</t>
    </r>
  </si>
  <si>
    <r>
      <rPr>
        <sz val="12"/>
        <color theme="1"/>
        <rFont val="宋体"/>
        <family val="3"/>
        <charset val="134"/>
      </rPr>
      <t>焦炭</t>
    </r>
  </si>
  <si>
    <r>
      <rPr>
        <sz val="12"/>
        <color theme="1"/>
        <rFont val="宋体"/>
        <family val="3"/>
        <charset val="134"/>
      </rPr>
      <t>低位发热量（吉焦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吨）</t>
    </r>
  </si>
  <si>
    <r>
      <rPr>
        <sz val="12"/>
        <color theme="1"/>
        <rFont val="宋体"/>
        <family val="3"/>
        <charset val="134"/>
      </rPr>
      <t>表</t>
    </r>
    <r>
      <rPr>
        <sz val="12"/>
        <color theme="1"/>
        <rFont val="Times New Roman"/>
        <family val="1"/>
      </rPr>
      <t xml:space="preserve">3 </t>
    </r>
    <r>
      <rPr>
        <sz val="12"/>
        <color theme="1"/>
        <rFont val="宋体"/>
        <family val="3"/>
        <charset val="134"/>
      </rPr>
      <t>不同类别煤中单位热值含碳量缺省值</t>
    </r>
  </si>
  <si>
    <r>
      <rPr>
        <sz val="12"/>
        <color theme="1"/>
        <rFont val="宋体"/>
        <family val="3"/>
        <charset val="134"/>
      </rPr>
      <t>型煤</t>
    </r>
  </si>
  <si>
    <r>
      <rPr>
        <sz val="12"/>
        <color theme="1"/>
        <rFont val="宋体"/>
        <family val="3"/>
        <charset val="134"/>
      </rPr>
      <t>水煤浆</t>
    </r>
  </si>
  <si>
    <r>
      <rPr>
        <sz val="12"/>
        <color theme="1"/>
        <rFont val="宋体"/>
        <family val="3"/>
        <charset val="134"/>
      </rPr>
      <t>煤粉</t>
    </r>
  </si>
  <si>
    <r>
      <rPr>
        <sz val="12"/>
        <color theme="1"/>
        <rFont val="宋体"/>
        <family val="3"/>
        <charset val="134"/>
      </rPr>
      <t>其他焦化产品</t>
    </r>
  </si>
  <si>
    <r>
      <rPr>
        <sz val="12"/>
        <color theme="1"/>
        <rFont val="宋体"/>
        <family val="3"/>
        <charset val="134"/>
      </rPr>
      <t>单位热值含碳量（</t>
    </r>
    <r>
      <rPr>
        <sz val="12"/>
        <color theme="1"/>
        <rFont val="Times New Roman"/>
        <family val="1"/>
      </rPr>
      <t>tC/TJ)</t>
    </r>
  </si>
  <si>
    <r>
      <rPr>
        <sz val="12"/>
        <color theme="1"/>
        <rFont val="宋体"/>
        <family val="3"/>
        <charset val="134"/>
      </rPr>
      <t>单位热值含碳量</t>
    </r>
    <r>
      <rPr>
        <sz val="12"/>
        <color rgb="FFFF0000"/>
        <rFont val="宋体"/>
        <family val="3"/>
        <charset val="134"/>
      </rPr>
      <t>（</t>
    </r>
    <r>
      <rPr>
        <sz val="12"/>
        <color rgb="FFFF0000"/>
        <rFont val="Times New Roman"/>
        <family val="1"/>
      </rPr>
      <t>tC/GJ)</t>
    </r>
  </si>
  <si>
    <r>
      <rPr>
        <b/>
        <sz val="12"/>
        <rFont val="宋体"/>
        <family val="3"/>
        <charset val="134"/>
      </rPr>
      <t>联系人</t>
    </r>
  </si>
  <si>
    <r>
      <rPr>
        <b/>
        <sz val="12"/>
        <rFont val="宋体"/>
        <family val="3"/>
        <charset val="134"/>
      </rPr>
      <t>负责人</t>
    </r>
  </si>
  <si>
    <t>燃煤、燃油或者燃气</t>
    <phoneticPr fontId="25" type="noConversion"/>
  </si>
  <si>
    <t>补充数据</t>
    <phoneticPr fontId="25" type="noConversion"/>
  </si>
  <si>
    <r>
      <rPr>
        <sz val="12"/>
        <color theme="1"/>
        <rFont val="宋体"/>
        <family val="3"/>
        <charset val="134"/>
      </rPr>
      <t>按核算与报告指南公式（</t>
    </r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）计算</t>
    </r>
    <phoneticPr fontId="25" type="noConversion"/>
  </si>
  <si>
    <t>单机容量，如果合并填报时请列明每台机组的容量</t>
    <phoneticPr fontId="25" type="noConversion"/>
  </si>
  <si>
    <t>水冷，含开式循环、闭式循环
空冷，含直接空冷、间接空冷
对于背压机组、内燃机组等特殊发电机组，仅需注明，不需填写冷却方式</t>
    <phoneticPr fontId="25" type="noConversion"/>
  </si>
  <si>
    <t>汽轮机排汽冷却方式</t>
    <phoneticPr fontId="25" type="noConversion"/>
  </si>
  <si>
    <r>
      <rPr>
        <sz val="12"/>
        <color theme="1"/>
        <rFont val="宋体"/>
        <family val="3"/>
        <charset val="134"/>
      </rPr>
      <t>请填机组类型或压力参数，其中：
对于燃煤机组，压力参数指：中压、高压、超高压、亚临界、超临界、超超临界</t>
    </r>
    <r>
      <rPr>
        <sz val="12"/>
        <rFont val="宋体"/>
        <family val="3"/>
        <charset val="134"/>
      </rPr>
      <t>；并注明是否循环流化床机组、</t>
    </r>
    <r>
      <rPr>
        <sz val="12"/>
        <rFont val="Times New Roman"/>
        <family val="1"/>
      </rPr>
      <t>IGCC</t>
    </r>
    <r>
      <rPr>
        <sz val="12"/>
        <rFont val="宋体"/>
        <family val="3"/>
        <charset val="134"/>
      </rPr>
      <t>机组</t>
    </r>
    <r>
      <rPr>
        <sz val="12"/>
        <color theme="1"/>
        <rFont val="宋体"/>
        <family val="3"/>
        <charset val="134"/>
      </rPr>
      <t xml:space="preserve">
对于燃气机组，机组类型指：</t>
    </r>
    <r>
      <rPr>
        <sz val="12"/>
        <color theme="1"/>
        <rFont val="Times New Roman"/>
        <family val="1"/>
      </rPr>
      <t>B</t>
    </r>
    <r>
      <rPr>
        <sz val="12"/>
        <color theme="1"/>
        <rFont val="宋体"/>
        <family val="3"/>
        <charset val="134"/>
      </rPr>
      <t>级、</t>
    </r>
    <r>
      <rPr>
        <sz val="12"/>
        <color theme="1"/>
        <rFont val="Times New Roman"/>
        <family val="1"/>
      </rPr>
      <t>E</t>
    </r>
    <r>
      <rPr>
        <sz val="12"/>
        <color theme="1"/>
        <rFont val="宋体"/>
        <family val="3"/>
        <charset val="134"/>
      </rPr>
      <t>级、</t>
    </r>
    <r>
      <rPr>
        <sz val="12"/>
        <color theme="1"/>
        <rFont val="Times New Roman"/>
        <family val="1"/>
      </rPr>
      <t>F</t>
    </r>
    <r>
      <rPr>
        <sz val="12"/>
        <color theme="1"/>
        <rFont val="宋体"/>
        <family val="3"/>
        <charset val="134"/>
      </rPr>
      <t>级、</t>
    </r>
    <r>
      <rPr>
        <sz val="12"/>
        <color theme="1"/>
        <rFont val="Times New Roman"/>
        <family val="1"/>
      </rPr>
      <t>H</t>
    </r>
    <r>
      <rPr>
        <sz val="12"/>
        <color theme="1"/>
        <rFont val="宋体"/>
        <family val="3"/>
        <charset val="134"/>
      </rPr>
      <t>级、分布式</t>
    </r>
    <phoneticPr fontId="25" type="noConversion"/>
  </si>
  <si>
    <r>
      <rPr>
        <sz val="12"/>
        <color theme="1"/>
        <rFont val="宋体"/>
        <family val="3"/>
        <charset val="134"/>
      </rPr>
      <t>对应的排放因子</t>
    </r>
    <r>
      <rPr>
        <sz val="12"/>
        <color theme="1"/>
        <rFont val="Times New Roman"/>
        <family val="1"/>
      </rPr>
      <t>(tCO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/MWh)</t>
    </r>
    <phoneticPr fontId="25" type="noConversion"/>
  </si>
  <si>
    <r>
      <rPr>
        <sz val="12"/>
        <color theme="1"/>
        <rFont val="宋体"/>
        <family val="3"/>
        <charset val="134"/>
      </rPr>
      <t>机组</t>
    </r>
    <r>
      <rPr>
        <sz val="12"/>
        <color theme="1"/>
        <rFont val="Times New Roman"/>
        <family val="1"/>
      </rPr>
      <t>1</t>
    </r>
    <phoneticPr fontId="25" type="noConversion"/>
  </si>
  <si>
    <r>
      <t>2016</t>
    </r>
    <r>
      <rPr>
        <sz val="12"/>
        <color theme="1"/>
        <rFont val="宋体"/>
        <family val="3"/>
        <charset val="134"/>
      </rPr>
      <t>年</t>
    </r>
    <phoneticPr fontId="25" type="noConversion"/>
  </si>
  <si>
    <r>
      <t>2015</t>
    </r>
    <r>
      <rPr>
        <sz val="12"/>
        <color theme="1"/>
        <rFont val="宋体"/>
        <family val="3"/>
        <charset val="134"/>
      </rPr>
      <t>年</t>
    </r>
    <phoneticPr fontId="25" type="noConversion"/>
  </si>
  <si>
    <r>
      <t>2014</t>
    </r>
    <r>
      <rPr>
        <sz val="12"/>
        <color theme="1"/>
        <rFont val="宋体"/>
        <family val="3"/>
        <charset val="134"/>
      </rPr>
      <t>年</t>
    </r>
    <phoneticPr fontId="25" type="noConversion"/>
  </si>
  <si>
    <r>
      <t>2013</t>
    </r>
    <r>
      <rPr>
        <sz val="12"/>
        <color theme="1"/>
        <rFont val="宋体"/>
        <family val="3"/>
        <charset val="134"/>
      </rPr>
      <t>年</t>
    </r>
    <phoneticPr fontId="25" type="noConversion"/>
  </si>
  <si>
    <r>
      <rPr>
        <sz val="12"/>
        <color theme="1"/>
        <rFont val="宋体"/>
        <family val="3"/>
        <charset val="134"/>
      </rPr>
      <t>运行小时数（</t>
    </r>
    <r>
      <rPr>
        <sz val="12"/>
        <color theme="1"/>
        <rFont val="Times New Roman"/>
        <family val="1"/>
      </rPr>
      <t>h)</t>
    </r>
    <phoneticPr fontId="25" type="noConversion"/>
  </si>
  <si>
    <r>
      <rPr>
        <sz val="12"/>
        <color theme="1"/>
        <rFont val="宋体"/>
        <family val="3"/>
        <charset val="134"/>
      </rPr>
      <t>负荷率（</t>
    </r>
    <r>
      <rPr>
        <sz val="12"/>
        <color theme="1"/>
        <rFont val="Times New Roman"/>
        <family val="1"/>
      </rPr>
      <t>%</t>
    </r>
    <r>
      <rPr>
        <sz val="12"/>
        <color theme="1"/>
        <rFont val="宋体"/>
        <family val="3"/>
        <charset val="134"/>
      </rPr>
      <t>）</t>
    </r>
    <phoneticPr fontId="25" type="noConversion"/>
  </si>
  <si>
    <t>来源于企业台账或统计报表</t>
    <phoneticPr fontId="25" type="noConversion"/>
  </si>
  <si>
    <t xml:space="preserve">5.1.1 </t>
    <phoneticPr fontId="25" type="noConversion"/>
  </si>
  <si>
    <t>5.1.2</t>
    <phoneticPr fontId="25" type="noConversion"/>
  </si>
  <si>
    <t>5.1.3</t>
    <phoneticPr fontId="25" type="noConversion"/>
  </si>
  <si>
    <t>5.2.1</t>
    <phoneticPr fontId="25" type="noConversion"/>
  </si>
  <si>
    <t>5.2.2</t>
    <phoneticPr fontId="25" type="noConversion"/>
  </si>
  <si>
    <r>
      <rPr>
        <sz val="12"/>
        <color rgb="FFFF0000"/>
        <rFont val="宋体"/>
        <family val="3"/>
        <charset val="134"/>
      </rPr>
      <t>热电联产机组需填写，</t>
    </r>
    <r>
      <rPr>
        <sz val="12"/>
        <color theme="1"/>
        <rFont val="宋体"/>
        <family val="3"/>
        <charset val="134"/>
      </rPr>
      <t>来源于企业台账或统计报表</t>
    </r>
    <phoneticPr fontId="25" type="noConversion"/>
  </si>
  <si>
    <r>
      <rPr>
        <sz val="12"/>
        <color rgb="FFFF0000"/>
        <rFont val="宋体"/>
        <family val="3"/>
        <charset val="134"/>
      </rPr>
      <t>热电联产机组需填写，</t>
    </r>
    <r>
      <rPr>
        <sz val="12"/>
        <rFont val="宋体"/>
        <family val="3"/>
        <charset val="134"/>
      </rPr>
      <t>采用</t>
    </r>
    <r>
      <rPr>
        <sz val="12"/>
        <color theme="1"/>
        <rFont val="宋体"/>
        <family val="3"/>
        <charset val="134"/>
      </rPr>
      <t>计算值</t>
    </r>
    <phoneticPr fontId="25" type="noConversion"/>
  </si>
  <si>
    <r>
      <rPr>
        <sz val="12"/>
        <rFont val="宋体"/>
        <family val="3"/>
        <charset val="134"/>
      </rPr>
      <t>来源于企业台账或统计报表；</t>
    </r>
    <r>
      <rPr>
        <sz val="12"/>
        <color rgb="FFFF0000"/>
        <rFont val="宋体"/>
        <family val="3"/>
        <charset val="134"/>
      </rPr>
      <t>热电联产企业采用计算值</t>
    </r>
    <phoneticPr fontId="25" type="noConversion"/>
  </si>
  <si>
    <r>
      <rPr>
        <sz val="12"/>
        <color rgb="FFFF0000"/>
        <rFont val="宋体"/>
        <family val="3"/>
        <charset val="134"/>
      </rPr>
      <t>热电联产机组需填写</t>
    </r>
    <r>
      <rPr>
        <sz val="12"/>
        <rFont val="宋体"/>
        <family val="3"/>
        <charset val="134"/>
      </rPr>
      <t>，</t>
    </r>
    <r>
      <rPr>
        <sz val="12"/>
        <color theme="1"/>
        <rFont val="宋体"/>
        <family val="3"/>
        <charset val="134"/>
      </rPr>
      <t>采用计算值</t>
    </r>
    <phoneticPr fontId="25" type="noConversion"/>
  </si>
  <si>
    <r>
      <rPr>
        <sz val="12"/>
        <color rgb="FFFF0000"/>
        <rFont val="宋体"/>
        <family val="3"/>
        <charset val="134"/>
      </rPr>
      <t>热电联产机组需填写，</t>
    </r>
    <r>
      <rPr>
        <sz val="12"/>
        <rFont val="宋体"/>
        <family val="3"/>
        <charset val="134"/>
      </rPr>
      <t>该</t>
    </r>
    <r>
      <rPr>
        <sz val="12"/>
        <color theme="1"/>
        <rFont val="宋体"/>
        <family val="3"/>
        <charset val="134"/>
      </rPr>
      <t>机组供电二氧化碳排放量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供电量
其中：供电二氧化碳排放量</t>
    </r>
    <r>
      <rPr>
        <sz val="12"/>
        <color theme="1"/>
        <rFont val="Times New Roman"/>
        <family val="1"/>
      </rPr>
      <t>=</t>
    </r>
    <r>
      <rPr>
        <sz val="12"/>
        <color theme="1"/>
        <rFont val="宋体"/>
        <family val="3"/>
        <charset val="134"/>
      </rPr>
      <t>机组二氧化碳排放量</t>
    </r>
    <r>
      <rPr>
        <sz val="12"/>
        <color theme="1"/>
        <rFont val="Times New Roman"/>
        <family val="1"/>
      </rPr>
      <t>*</t>
    </r>
    <r>
      <rPr>
        <sz val="12"/>
        <color theme="1"/>
        <rFont val="宋体"/>
        <family val="3"/>
        <charset val="134"/>
      </rPr>
      <t>（</t>
    </r>
    <r>
      <rPr>
        <sz val="12"/>
        <color theme="1"/>
        <rFont val="Times New Roman"/>
        <family val="1"/>
      </rPr>
      <t>1-</t>
    </r>
    <r>
      <rPr>
        <sz val="12"/>
        <color theme="1"/>
        <rFont val="宋体"/>
        <family val="3"/>
        <charset val="134"/>
      </rPr>
      <t>供热比）</t>
    </r>
    <phoneticPr fontId="25" type="noConversion"/>
  </si>
  <si>
    <r>
      <rPr>
        <sz val="12"/>
        <color rgb="FFFF0000"/>
        <rFont val="宋体"/>
        <family val="3"/>
        <charset val="134"/>
      </rPr>
      <t>热电联产机组需填写，</t>
    </r>
    <r>
      <rPr>
        <sz val="12"/>
        <rFont val="宋体"/>
        <family val="3"/>
        <charset val="134"/>
      </rPr>
      <t>该</t>
    </r>
    <r>
      <rPr>
        <sz val="12"/>
        <color theme="1"/>
        <rFont val="宋体"/>
        <family val="3"/>
        <charset val="134"/>
      </rPr>
      <t>机组供热二氧化碳排放量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供热量
其中：供热二氧化碳排放量</t>
    </r>
    <r>
      <rPr>
        <sz val="12"/>
        <color theme="1"/>
        <rFont val="Times New Roman"/>
        <family val="1"/>
      </rPr>
      <t>=</t>
    </r>
    <r>
      <rPr>
        <sz val="12"/>
        <color theme="1"/>
        <rFont val="宋体"/>
        <family val="3"/>
        <charset val="134"/>
      </rPr>
      <t>机组二氧化碳排放量</t>
    </r>
    <r>
      <rPr>
        <sz val="12"/>
        <color theme="1"/>
        <rFont val="Times New Roman"/>
        <family val="1"/>
      </rPr>
      <t>*</t>
    </r>
    <r>
      <rPr>
        <sz val="12"/>
        <color theme="1"/>
        <rFont val="宋体"/>
        <family val="3"/>
        <charset val="134"/>
      </rPr>
      <t>供热比</t>
    </r>
    <phoneticPr fontId="25" type="noConversion"/>
  </si>
  <si>
    <t>机组2</t>
    <phoneticPr fontId="25" type="noConversion"/>
  </si>
  <si>
    <t>机组3</t>
    <phoneticPr fontId="25" type="noConversion"/>
  </si>
  <si>
    <t>机组4</t>
    <phoneticPr fontId="25" type="noConversion"/>
  </si>
  <si>
    <t>机组5</t>
    <phoneticPr fontId="25" type="noConversion"/>
  </si>
  <si>
    <t>全部机组合计</t>
    <phoneticPr fontId="25" type="noConversion"/>
  </si>
  <si>
    <r>
      <rPr>
        <sz val="12"/>
        <color theme="1"/>
        <rFont val="宋体"/>
        <family val="3"/>
        <charset val="134"/>
      </rPr>
      <t>供电碳排放强度（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/MWh</t>
    </r>
    <r>
      <rPr>
        <sz val="12"/>
        <color theme="1"/>
        <rFont val="宋体"/>
        <family val="3"/>
        <charset val="134"/>
      </rPr>
      <t>）</t>
    </r>
    <phoneticPr fontId="25" type="noConversion"/>
  </si>
  <si>
    <r>
      <rPr>
        <sz val="12"/>
        <color theme="1"/>
        <rFont val="宋体"/>
        <family val="3"/>
        <charset val="134"/>
      </rPr>
      <t>供热碳排放强度（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/TJ</t>
    </r>
    <r>
      <rPr>
        <sz val="12"/>
        <color theme="1"/>
        <rFont val="宋体"/>
        <family val="3"/>
        <charset val="134"/>
      </rPr>
      <t>）</t>
    </r>
    <phoneticPr fontId="25" type="noConversion"/>
  </si>
  <si>
    <t>所有机组排放量之和</t>
    <phoneticPr fontId="25" type="noConversion"/>
  </si>
  <si>
    <r>
      <rPr>
        <sz val="12"/>
        <color theme="1"/>
        <rFont val="宋体"/>
        <family val="3"/>
        <charset val="134"/>
      </rPr>
      <t>购入电力产生的排放量（</t>
    </r>
    <r>
      <rPr>
        <sz val="12"/>
        <color theme="1"/>
        <rFont val="Times New Roman"/>
        <family val="1"/>
      </rPr>
      <t>tCO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  <phoneticPr fontId="25" type="noConversion"/>
  </si>
  <si>
    <r>
      <t>二氧化碳排放总量（</t>
    </r>
    <r>
      <rPr>
        <sz val="12"/>
        <color theme="1"/>
        <rFont val="Times New Roman"/>
        <family val="1"/>
      </rPr>
      <t>tCO</t>
    </r>
    <r>
      <rPr>
        <sz val="8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</t>
    </r>
    <phoneticPr fontId="25" type="noConversion"/>
  </si>
  <si>
    <r>
      <rPr>
        <sz val="12"/>
        <color theme="1"/>
        <rFont val="宋体"/>
        <family val="3"/>
        <charset val="134"/>
      </rPr>
      <t>备注：表</t>
    </r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family val="3"/>
        <charset val="134"/>
      </rPr>
      <t>数据来源于国家碳市场帮助平台专家解答</t>
    </r>
    <r>
      <rPr>
        <sz val="12"/>
        <color theme="1"/>
        <rFont val="Times New Roman"/>
        <family val="1"/>
      </rPr>
      <t xml:space="preserve">  http://123.57.77.92:8089/mrv/?/question/55?rf=254</t>
    </r>
    <phoneticPr fontId="25" type="noConversion"/>
  </si>
  <si>
    <t>供热比（%）</t>
    <phoneticPr fontId="25" type="noConversion"/>
  </si>
  <si>
    <t>供热比（%）</t>
    <phoneticPr fontId="25" type="noConversion"/>
  </si>
  <si>
    <t>供热比（%）</t>
    <phoneticPr fontId="25" type="noConversion"/>
  </si>
  <si>
    <t>碳氧化率（%）</t>
    <phoneticPr fontId="25" type="noConversion"/>
  </si>
  <si>
    <t>碳氧化率（%）</t>
    <phoneticPr fontId="25" type="noConversion"/>
  </si>
  <si>
    <r>
      <t>自备电厂</t>
    </r>
    <r>
      <rPr>
        <b/>
        <sz val="20"/>
        <rFont val="Times New Roman"/>
        <family val="1"/>
      </rPr>
      <t>2016</t>
    </r>
    <r>
      <rPr>
        <b/>
        <sz val="20"/>
        <rFont val="宋体"/>
        <family val="3"/>
        <charset val="134"/>
      </rPr>
      <t>年温室气体排放报告补充数据表</t>
    </r>
    <phoneticPr fontId="25" type="noConversion"/>
  </si>
  <si>
    <t>对应的排放因子选用当年或最近历史年区域电网平均排放因子</t>
    <phoneticPr fontId="25" type="noConversion"/>
  </si>
  <si>
    <t>对应的排放因子选用当年或最近历史年区域电网平均排放因子</t>
    <phoneticPr fontId="25" type="noConversion"/>
  </si>
  <si>
    <r>
      <rPr>
        <sz val="11"/>
        <color theme="1"/>
        <rFont val="宋体"/>
        <family val="3"/>
        <charset val="134"/>
      </rPr>
      <t>说明：</t>
    </r>
    <r>
      <rPr>
        <sz val="11"/>
        <color theme="1"/>
        <rFont val="Times New Roman"/>
        <family val="1"/>
      </rPr>
      <t xml:space="preserve">                                                             
*1   </t>
    </r>
    <r>
      <rPr>
        <sz val="11"/>
        <color theme="1"/>
        <rFont val="宋体"/>
        <family val="3"/>
        <charset val="134"/>
      </rPr>
      <t>填写时可删除“计算方法或填写要求”一列中的注释。并可在该列各行填写说明左列数值含义的具体内容。</t>
    </r>
    <r>
      <rPr>
        <sz val="11"/>
        <color theme="1"/>
        <rFont val="Times New Roman"/>
        <family val="1"/>
      </rPr>
      <t xml:space="preserve">
*2   </t>
    </r>
    <r>
      <rPr>
        <sz val="11"/>
        <color theme="1"/>
        <rFont val="宋体"/>
        <family val="3"/>
        <charset val="134"/>
      </rPr>
      <t>如果机组数多于</t>
    </r>
    <r>
      <rPr>
        <sz val="11"/>
        <color theme="1"/>
        <rFont val="Times New Roman"/>
        <family val="1"/>
      </rPr>
      <t>5</t>
    </r>
    <r>
      <rPr>
        <sz val="11"/>
        <color theme="1"/>
        <rFont val="宋体"/>
        <family val="3"/>
        <charset val="134"/>
      </rPr>
      <t xml:space="preserve">个，请自行添加表格。在产出相同（都为纯发电或者都为热电联产）、机组压力参数、装机容量等级相同、锅炉类型相同（比如都是煤粉炉或者都是流化床锅炉）的情况下，燃料消耗量、低位发热量、单位热值含碳量、供电量或者供热量中有任意一项无法分机组计量的，可合并报数；对于燃气蒸汽联合循环机组，视为一台机组进行填报。
</t>
    </r>
    <r>
      <rPr>
        <sz val="11"/>
        <color theme="1"/>
        <rFont val="Times New Roman"/>
        <family val="1"/>
      </rPr>
      <t xml:space="preserve">*3   </t>
    </r>
    <r>
      <rPr>
        <sz val="11"/>
        <color theme="1"/>
        <rFont val="宋体"/>
        <family val="3"/>
        <charset val="134"/>
      </rPr>
      <t>关于汽轮机排汽冷却方式，此部分仅针对燃煤机组，燃油燃气机组不需填写此项。</t>
    </r>
    <r>
      <rPr>
        <sz val="11"/>
        <color theme="1"/>
        <rFont val="Times New Roman"/>
        <family val="1"/>
      </rPr>
      <t xml:space="preserve">
*4   </t>
    </r>
    <r>
      <rPr>
        <sz val="11"/>
        <color theme="1"/>
        <rFont val="宋体"/>
        <family val="3"/>
        <charset val="134"/>
      </rPr>
      <t xml:space="preserve">对于机组的化石燃料燃烧排放，仅包括发电锅炉（含启动锅炉）、燃气轮机等主要生产系统消耗的化石燃料燃烧产生的排放，不包括移动源、食堂等其他消耗化石燃料产生的排放。
</t>
    </r>
    <r>
      <rPr>
        <sz val="11"/>
        <color theme="1"/>
        <rFont val="Times New Roman"/>
        <family val="1"/>
      </rPr>
      <t xml:space="preserve">*5   </t>
    </r>
    <r>
      <rPr>
        <sz val="11"/>
        <color theme="1"/>
        <rFont val="宋体"/>
        <family val="3"/>
        <charset val="134"/>
      </rPr>
      <t>如果机组有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 xml:space="preserve">种以上燃料，请自行更改或添加表格。
</t>
    </r>
    <r>
      <rPr>
        <sz val="11"/>
        <color theme="1"/>
        <rFont val="Times New Roman"/>
        <family val="1"/>
      </rPr>
      <t xml:space="preserve">*6   </t>
    </r>
    <r>
      <rPr>
        <sz val="11"/>
        <color theme="1"/>
        <rFont val="宋体"/>
        <family val="3"/>
        <charset val="134"/>
      </rPr>
      <t xml:space="preserve">如果机组辅助燃料量无法分机组，应按机组发电量比例分配。
</t>
    </r>
    <r>
      <rPr>
        <sz val="11"/>
        <color theme="1"/>
        <rFont val="Times New Roman"/>
        <family val="1"/>
      </rPr>
      <t xml:space="preserve">*7   </t>
    </r>
    <r>
      <rPr>
        <sz val="11"/>
        <color theme="1"/>
        <rFont val="宋体"/>
        <family val="3"/>
        <charset val="134"/>
      </rPr>
      <t xml:space="preserve">对于燃煤的低位发热量，应符合《中国发电企业温室气体排放核算方法与报告指南（试行）》对于燃煤低位发热量的具体规定，如果数据无法获得，可采用入厂煤低位发热值的加权平均值，权重是每批次的入厂煤量。如果没有实测值，可采用附表缺省值。
</t>
    </r>
    <r>
      <rPr>
        <sz val="11"/>
        <color theme="1"/>
        <rFont val="Times New Roman"/>
        <family val="1"/>
      </rPr>
      <t xml:space="preserve">*8  </t>
    </r>
    <r>
      <rPr>
        <sz val="11"/>
        <color theme="1"/>
        <rFont val="宋体"/>
        <family val="3"/>
        <charset val="134"/>
      </rPr>
      <t>《中国发电企业温室气体排放核算指南（试行）》中，对于燃煤的单位热值含碳量，明确要求采用实测值，对于碳氧化率，优先用实测值，如果无法获得，可采用缺省值。对于</t>
    </r>
    <r>
      <rPr>
        <sz val="11"/>
        <color theme="1"/>
        <rFont val="Times New Roman"/>
        <family val="1"/>
      </rPr>
      <t>2016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2017</t>
    </r>
    <r>
      <rPr>
        <sz val="11"/>
        <color theme="1"/>
        <rFont val="宋体"/>
        <family val="3"/>
        <charset val="134"/>
      </rPr>
      <t>年燃煤的单位热值含碳量、碳氧化率没有实测值的企业，可暂采用指南和问答平台中的缺省值，从</t>
    </r>
    <r>
      <rPr>
        <sz val="11"/>
        <color theme="1"/>
        <rFont val="Times New Roman"/>
        <family val="1"/>
      </rPr>
      <t>2018</t>
    </r>
    <r>
      <rPr>
        <sz val="11"/>
        <color theme="1"/>
        <rFont val="宋体"/>
        <family val="3"/>
        <charset val="134"/>
      </rPr>
      <t>年起，对于燃煤单位热值含碳量和碳氧化率缺省值将采用高限值。</t>
    </r>
    <r>
      <rPr>
        <sz val="11"/>
        <color theme="1"/>
        <rFont val="Times New Roman"/>
        <family val="1"/>
      </rPr>
      <t xml:space="preserve">                    
*9    </t>
    </r>
    <r>
      <rPr>
        <sz val="11"/>
        <color theme="1"/>
        <rFont val="宋体"/>
        <family val="3"/>
        <charset val="134"/>
      </rPr>
      <t>如果外购电量无法分机组，可按机组数目平分。</t>
    </r>
    <r>
      <rPr>
        <sz val="11"/>
        <color theme="1"/>
        <rFont val="Times New Roman"/>
        <family val="1"/>
      </rPr>
      <t xml:space="preserve">                                      
*10  </t>
    </r>
    <r>
      <rPr>
        <sz val="11"/>
        <color theme="1"/>
        <rFont val="宋体"/>
        <family val="3"/>
        <charset val="134"/>
      </rPr>
      <t>对于纯发电企业，供电量</t>
    </r>
    <r>
      <rPr>
        <sz val="11"/>
        <color theme="1"/>
        <rFont val="Times New Roman"/>
        <family val="1"/>
      </rPr>
      <t>=</t>
    </r>
    <r>
      <rPr>
        <sz val="11"/>
        <color theme="1"/>
        <rFont val="宋体"/>
        <family val="3"/>
        <charset val="134"/>
      </rPr>
      <t>发电量</t>
    </r>
    <r>
      <rPr>
        <sz val="11"/>
        <color theme="1"/>
        <rFont val="Times New Roman"/>
        <family val="1"/>
      </rPr>
      <t>-</t>
    </r>
    <r>
      <rPr>
        <sz val="11"/>
        <color theme="1"/>
        <rFont val="宋体"/>
        <family val="3"/>
        <charset val="134"/>
      </rPr>
      <t>厂用电量；对于热电联产企业，供电量</t>
    </r>
    <r>
      <rPr>
        <sz val="11"/>
        <color theme="1"/>
        <rFont val="Times New Roman"/>
        <family val="1"/>
      </rPr>
      <t>=</t>
    </r>
    <r>
      <rPr>
        <sz val="11"/>
        <color theme="1"/>
        <rFont val="宋体"/>
        <family val="3"/>
        <charset val="134"/>
      </rPr>
      <t>发电量</t>
    </r>
    <r>
      <rPr>
        <sz val="11"/>
        <color theme="1"/>
        <rFont val="Times New Roman"/>
        <family val="1"/>
      </rPr>
      <t>-</t>
    </r>
    <r>
      <rPr>
        <sz val="11"/>
        <color theme="1"/>
        <rFont val="宋体"/>
        <family val="3"/>
        <charset val="134"/>
      </rPr>
      <t xml:space="preserve">发电厂用电量。
</t>
    </r>
    <r>
      <rPr>
        <sz val="11"/>
        <color theme="1"/>
        <rFont val="Times New Roman"/>
        <family val="1"/>
      </rPr>
      <t xml:space="preserve">*11  </t>
    </r>
    <r>
      <rPr>
        <sz val="11"/>
        <color theme="1"/>
        <rFont val="宋体"/>
        <family val="3"/>
        <charset val="134"/>
      </rPr>
      <t>对于供热量、供热比和负荷率，参考行业标准</t>
    </r>
    <r>
      <rPr>
        <sz val="11"/>
        <color theme="1"/>
        <rFont val="Times New Roman"/>
        <family val="1"/>
      </rPr>
      <t xml:space="preserve">DL/T 904-2015 </t>
    </r>
    <r>
      <rPr>
        <sz val="11"/>
        <color theme="1"/>
        <rFont val="宋体"/>
        <family val="3"/>
        <charset val="134"/>
      </rPr>
      <t xml:space="preserve">《火力发电厂技术经济指标计算方法》进行计算。
</t>
    </r>
    <r>
      <rPr>
        <sz val="11"/>
        <color theme="1"/>
        <rFont val="Times New Roman"/>
        <family val="1"/>
      </rPr>
      <t xml:space="preserve">*12  </t>
    </r>
    <r>
      <rPr>
        <sz val="11"/>
        <color theme="1"/>
        <rFont val="宋体"/>
        <family val="3"/>
        <charset val="134"/>
      </rPr>
      <t>注意单位换算：</t>
    </r>
    <r>
      <rPr>
        <sz val="11"/>
        <color theme="1"/>
        <rFont val="Times New Roman"/>
        <family val="1"/>
      </rPr>
      <t>1GJ=10</t>
    </r>
    <r>
      <rPr>
        <vertAlign val="superscript"/>
        <sz val="11"/>
        <color theme="1"/>
        <rFont val="Times New Roman"/>
        <family val="1"/>
      </rPr>
      <t>9</t>
    </r>
    <r>
      <rPr>
        <sz val="11"/>
        <color theme="1"/>
        <rFont val="Times New Roman"/>
        <family val="1"/>
      </rPr>
      <t xml:space="preserve"> J</t>
    </r>
    <r>
      <rPr>
        <sz val="11"/>
        <color theme="1"/>
        <rFont val="宋体"/>
        <family val="3"/>
        <charset val="134"/>
      </rPr>
      <t>；</t>
    </r>
    <r>
      <rPr>
        <sz val="11"/>
        <color theme="1"/>
        <rFont val="Times New Roman"/>
        <family val="1"/>
      </rPr>
      <t>1 TJ=10</t>
    </r>
    <r>
      <rPr>
        <vertAlign val="superscript"/>
        <sz val="11"/>
        <color theme="1"/>
        <rFont val="Times New Roman"/>
        <family val="1"/>
      </rPr>
      <t>12</t>
    </r>
    <r>
      <rPr>
        <sz val="11"/>
        <color theme="1"/>
        <rFont val="Times New Roman"/>
        <family val="1"/>
      </rPr>
      <t xml:space="preserve"> J =1000 GJ</t>
    </r>
    <r>
      <rPr>
        <sz val="11"/>
        <color theme="1"/>
        <rFont val="宋体"/>
        <family val="3"/>
        <charset val="134"/>
      </rPr>
      <t>；</t>
    </r>
    <r>
      <rPr>
        <sz val="11"/>
        <color theme="1"/>
        <rFont val="Times New Roman"/>
        <family val="1"/>
      </rPr>
      <t>1</t>
    </r>
    <r>
      <rPr>
        <sz val="11"/>
        <color theme="1"/>
        <rFont val="宋体"/>
        <family val="3"/>
        <charset val="134"/>
      </rPr>
      <t>大卡</t>
    </r>
    <r>
      <rPr>
        <sz val="11"/>
        <color theme="1"/>
        <rFont val="Times New Roman"/>
        <family val="1"/>
      </rPr>
      <t>=4.1816</t>
    </r>
    <r>
      <rPr>
        <sz val="11"/>
        <color theme="1"/>
        <rFont val="宋体"/>
        <family val="3"/>
        <charset val="134"/>
      </rPr>
      <t>千焦。</t>
    </r>
    <phoneticPr fontId="25" type="noConversion"/>
  </si>
  <si>
    <t>2016年数据报送企业碳排放补充数据核算报告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</si>
</sst>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0000_ "/>
    <numFmt numFmtId="177" formatCode="0.0000_ "/>
    <numFmt numFmtId="178" formatCode="0_ "/>
    <numFmt numFmtId="179" formatCode="0.0000_);[Red]\(0.0000\)"/>
    <numFmt numFmtId="180" formatCode="0.00000_);[Red]\(0.00000\)"/>
    <numFmt numFmtId="181" formatCode="0.00_);[Red]\(0.00\)"/>
  </numFmts>
  <fonts count="28" x14ac:knownFonts="1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sz val="12"/>
      <color rgb="FFFF0000"/>
      <name val="Times New Roman"/>
      <family val="1"/>
    </font>
    <font>
      <b/>
      <sz val="12"/>
      <color rgb="FFC00000"/>
      <name val="Times New Roman"/>
      <family val="1"/>
    </font>
    <font>
      <sz val="12"/>
      <name val="Times New Roman"/>
      <family val="1"/>
    </font>
    <font>
      <sz val="11"/>
      <color theme="1"/>
      <name val="Times New Roman"/>
      <family val="1"/>
    </font>
    <font>
      <b/>
      <sz val="16"/>
      <name val="Times New Roman"/>
      <family val="1"/>
    </font>
    <font>
      <b/>
      <sz val="20"/>
      <name val="宋体"/>
      <family val="3"/>
      <charset val="134"/>
    </font>
    <font>
      <b/>
      <sz val="20"/>
      <name val="Times New Roman"/>
      <family val="1"/>
    </font>
    <font>
      <b/>
      <sz val="12"/>
      <name val="Times New Roman"/>
      <family val="1"/>
    </font>
    <font>
      <sz val="12"/>
      <color rgb="FFC00000"/>
      <name val="宋体"/>
      <family val="3"/>
      <charset val="134"/>
    </font>
    <font>
      <sz val="12"/>
      <color rgb="FFC00000"/>
      <name val="Times New Roman"/>
      <family val="1"/>
    </font>
    <font>
      <b/>
      <sz val="12"/>
      <color theme="1"/>
      <name val="宋体"/>
      <family val="3"/>
      <charset val="134"/>
    </font>
    <font>
      <sz val="12"/>
      <color rgb="FFFF0000"/>
      <name val="宋体"/>
      <family val="3"/>
      <charset val="134"/>
    </font>
    <font>
      <sz val="12"/>
      <name val="宋体"/>
      <family val="3"/>
      <charset val="134"/>
    </font>
    <font>
      <b/>
      <sz val="16"/>
      <name val="宋体"/>
      <family val="3"/>
      <charset val="134"/>
    </font>
    <font>
      <b/>
      <sz val="12"/>
      <name val="宋体"/>
      <family val="3"/>
      <charset val="134"/>
    </font>
    <font>
      <vertAlign val="sub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vertAlign val="superscript"/>
      <sz val="11"/>
      <color theme="1"/>
      <name val="Times New Roman"/>
      <family val="1"/>
    </font>
    <font>
      <sz val="8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 diagonalDown="1"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22" fillId="0" borderId="0" applyFont="0" applyFill="0" applyBorder="0" applyAlignment="0" applyProtection="0">
      <alignment vertical="center"/>
    </xf>
    <xf numFmtId="0" fontId="22" fillId="0" borderId="0">
      <alignment vertical="center"/>
    </xf>
  </cellStyleXfs>
  <cellXfs count="170">
    <xf numFmtId="0" fontId="0" fillId="0" borderId="0" xfId="0">
      <alignment vertical="center"/>
    </xf>
    <xf numFmtId="0" fontId="1" fillId="0" borderId="0" xfId="2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vertical="center" wrapText="1"/>
    </xf>
    <xf numFmtId="0" fontId="1" fillId="2" borderId="5" xfId="0" applyFont="1" applyFill="1" applyBorder="1" applyAlignment="1" applyProtection="1">
      <alignment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10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vertical="center" wrapText="1"/>
    </xf>
    <xf numFmtId="177" fontId="1" fillId="2" borderId="10" xfId="0" applyNumberFormat="1" applyFont="1" applyFill="1" applyBorder="1" applyAlignment="1" applyProtection="1">
      <alignment horizontal="center" vertical="center" wrapText="1"/>
    </xf>
    <xf numFmtId="176" fontId="1" fillId="2" borderId="11" xfId="0" applyNumberFormat="1" applyFont="1" applyFill="1" applyBorder="1" applyAlignment="1" applyProtection="1">
      <alignment horizontal="center" vertical="center" wrapText="1"/>
    </xf>
    <xf numFmtId="10" fontId="1" fillId="2" borderId="12" xfId="0" applyNumberFormat="1" applyFont="1" applyFill="1" applyBorder="1" applyAlignment="1" applyProtection="1">
      <alignment horizontal="center" vertical="center" wrapText="1"/>
    </xf>
    <xf numFmtId="0" fontId="1" fillId="2" borderId="13" xfId="0" applyFont="1" applyFill="1" applyBorder="1" applyAlignment="1" applyProtection="1">
      <alignment vertical="center" wrapText="1"/>
    </xf>
    <xf numFmtId="177" fontId="1" fillId="2" borderId="14" xfId="0" applyNumberFormat="1" applyFont="1" applyFill="1" applyBorder="1" applyAlignment="1" applyProtection="1">
      <alignment horizontal="center" vertical="center" wrapText="1"/>
    </xf>
    <xf numFmtId="176" fontId="1" fillId="2" borderId="15" xfId="0" applyNumberFormat="1" applyFont="1" applyFill="1" applyBorder="1" applyAlignment="1" applyProtection="1">
      <alignment horizontal="center" vertical="center" wrapText="1"/>
    </xf>
    <xf numFmtId="10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17" xfId="0" applyFont="1" applyFill="1" applyBorder="1" applyAlignment="1" applyProtection="1">
      <alignment vertical="center" wrapText="1"/>
    </xf>
    <xf numFmtId="177" fontId="1" fillId="2" borderId="18" xfId="0" applyNumberFormat="1" applyFont="1" applyFill="1" applyBorder="1" applyAlignment="1" applyProtection="1">
      <alignment horizontal="center" vertical="center" wrapText="1"/>
    </xf>
    <xf numFmtId="176" fontId="1" fillId="2" borderId="19" xfId="0" applyNumberFormat="1" applyFont="1" applyFill="1" applyBorder="1" applyAlignment="1" applyProtection="1">
      <alignment horizontal="center" vertical="center" wrapText="1"/>
    </xf>
    <xf numFmtId="10" fontId="1" fillId="2" borderId="20" xfId="0" applyNumberFormat="1" applyFont="1" applyFill="1" applyBorder="1" applyAlignment="1" applyProtection="1">
      <alignment horizontal="center" vertical="center" wrapText="1"/>
    </xf>
    <xf numFmtId="0" fontId="1" fillId="2" borderId="21" xfId="0" applyFont="1" applyFill="1" applyBorder="1" applyAlignment="1" applyProtection="1">
      <alignment vertical="center" wrapText="1"/>
    </xf>
    <xf numFmtId="177" fontId="1" fillId="2" borderId="22" xfId="0" applyNumberFormat="1" applyFont="1" applyFill="1" applyBorder="1" applyAlignment="1" applyProtection="1">
      <alignment horizontal="center" vertical="center" wrapText="1"/>
    </xf>
    <xf numFmtId="176" fontId="1" fillId="2" borderId="23" xfId="0" applyNumberFormat="1" applyFont="1" applyFill="1" applyBorder="1" applyAlignment="1" applyProtection="1">
      <alignment horizontal="center" vertical="center" wrapText="1"/>
    </xf>
    <xf numFmtId="10" fontId="1" fillId="2" borderId="24" xfId="0" applyNumberFormat="1" applyFont="1" applyFill="1" applyBorder="1" applyAlignment="1" applyProtection="1">
      <alignment horizontal="center" vertical="center" wrapText="1"/>
    </xf>
    <xf numFmtId="10" fontId="1" fillId="2" borderId="16" xfId="1" applyNumberFormat="1" applyFont="1" applyFill="1" applyBorder="1" applyAlignment="1" applyProtection="1">
      <alignment horizontal="center" vertical="center" wrapText="1"/>
    </xf>
    <xf numFmtId="10" fontId="1" fillId="2" borderId="20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5" xfId="2" applyFont="1" applyFill="1" applyBorder="1" applyAlignment="1">
      <alignment horizontal="center" vertical="center" wrapText="1"/>
    </xf>
    <xf numFmtId="0" fontId="1" fillId="2" borderId="15" xfId="2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6" xfId="2" applyFont="1" applyFill="1" applyBorder="1" applyAlignment="1">
      <alignment horizontal="center" vertical="center" wrapText="1"/>
    </xf>
    <xf numFmtId="0" fontId="6" fillId="4" borderId="0" xfId="0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7" fillId="4" borderId="0" xfId="0" applyFont="1" applyFill="1" applyAlignment="1" applyProtection="1">
      <alignment vertical="center"/>
    </xf>
    <xf numFmtId="0" fontId="11" fillId="5" borderId="38" xfId="0" applyFont="1" applyFill="1" applyBorder="1" applyAlignment="1" applyProtection="1">
      <alignment horizontal="center" vertical="center"/>
    </xf>
    <xf numFmtId="0" fontId="11" fillId="5" borderId="39" xfId="0" applyFont="1" applyFill="1" applyBorder="1" applyAlignment="1" applyProtection="1">
      <alignment horizontal="center" vertical="center"/>
    </xf>
    <xf numFmtId="0" fontId="2" fillId="5" borderId="15" xfId="0" applyFont="1" applyFill="1" applyBorder="1" applyAlignment="1" applyProtection="1">
      <alignment horizontal="center" vertical="center"/>
    </xf>
    <xf numFmtId="0" fontId="6" fillId="4" borderId="34" xfId="0" applyFont="1" applyFill="1" applyBorder="1" applyAlignment="1" applyProtection="1">
      <alignment horizontal="center" vertical="center"/>
      <protection locked="0"/>
    </xf>
    <xf numFmtId="0" fontId="11" fillId="5" borderId="41" xfId="0" applyFont="1" applyFill="1" applyBorder="1" applyAlignment="1" applyProtection="1">
      <alignment horizontal="center" vertical="center"/>
    </xf>
    <xf numFmtId="0" fontId="11" fillId="5" borderId="16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 applyProtection="1">
      <alignment horizontal="center" vertical="center"/>
    </xf>
    <xf numFmtId="0" fontId="1" fillId="5" borderId="46" xfId="0" applyFont="1" applyFill="1" applyBorder="1" applyAlignment="1" applyProtection="1">
      <alignment vertical="center"/>
    </xf>
    <xf numFmtId="0" fontId="1" fillId="5" borderId="25" xfId="0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vertical="center"/>
    </xf>
    <xf numFmtId="178" fontId="1" fillId="0" borderId="15" xfId="0" applyNumberFormat="1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vertical="center" wrapText="1"/>
    </xf>
    <xf numFmtId="179" fontId="1" fillId="5" borderId="15" xfId="0" applyNumberFormat="1" applyFont="1" applyFill="1" applyBorder="1" applyAlignment="1" applyProtection="1">
      <alignment horizontal="center" vertical="center"/>
    </xf>
    <xf numFmtId="0" fontId="1" fillId="5" borderId="15" xfId="0" applyFont="1" applyFill="1" applyBorder="1" applyAlignment="1" applyProtection="1">
      <alignment vertical="center"/>
    </xf>
    <xf numFmtId="179" fontId="1" fillId="4" borderId="15" xfId="0" applyNumberFormat="1" applyFont="1" applyFill="1" applyBorder="1" applyAlignment="1" applyProtection="1">
      <alignment horizontal="center" vertical="center"/>
      <protection locked="0"/>
    </xf>
    <xf numFmtId="180" fontId="1" fillId="4" borderId="15" xfId="0" applyNumberFormat="1" applyFont="1" applyFill="1" applyBorder="1" applyAlignment="1" applyProtection="1">
      <alignment horizontal="center" vertical="center"/>
      <protection locked="0"/>
    </xf>
    <xf numFmtId="177" fontId="1" fillId="4" borderId="15" xfId="0" applyNumberFormat="1" applyFont="1" applyFill="1" applyBorder="1" applyAlignment="1" applyProtection="1">
      <alignment horizontal="center" vertical="center"/>
      <protection locked="0"/>
    </xf>
    <xf numFmtId="177" fontId="1" fillId="5" borderId="15" xfId="0" applyNumberFormat="1" applyFont="1" applyFill="1" applyBorder="1" applyAlignment="1" applyProtection="1">
      <alignment horizontal="center" vertical="center"/>
    </xf>
    <xf numFmtId="177" fontId="1" fillId="0" borderId="15" xfId="0" applyNumberFormat="1" applyFont="1" applyFill="1" applyBorder="1" applyAlignment="1" applyProtection="1">
      <alignment horizontal="center" vertical="center"/>
      <protection locked="0"/>
    </xf>
    <xf numFmtId="179" fontId="1" fillId="5" borderId="15" xfId="0" applyNumberFormat="1" applyFont="1" applyFill="1" applyBorder="1" applyAlignment="1" applyProtection="1">
      <alignment horizontal="center" vertical="center"/>
      <protection locked="0"/>
    </xf>
    <xf numFmtId="179" fontId="1" fillId="0" borderId="15" xfId="0" applyNumberFormat="1" applyFont="1" applyFill="1" applyBorder="1" applyAlignment="1" applyProtection="1">
      <alignment horizontal="center" vertical="center"/>
      <protection locked="0"/>
    </xf>
    <xf numFmtId="0" fontId="3" fillId="5" borderId="16" xfId="0" applyFont="1" applyFill="1" applyBorder="1" applyAlignment="1" applyProtection="1">
      <alignment vertical="center" wrapText="1"/>
    </xf>
    <xf numFmtId="0" fontId="3" fillId="5" borderId="16" xfId="0" applyFont="1" applyFill="1" applyBorder="1" applyAlignment="1" applyProtection="1">
      <alignment vertical="center"/>
    </xf>
    <xf numFmtId="181" fontId="1" fillId="4" borderId="15" xfId="0" applyNumberFormat="1" applyFont="1" applyFill="1" applyBorder="1" applyAlignment="1" applyProtection="1">
      <alignment horizontal="center" vertical="center"/>
      <protection locked="0"/>
    </xf>
    <xf numFmtId="0" fontId="6" fillId="0" borderId="18" xfId="0" applyFont="1" applyFill="1" applyBorder="1" applyAlignment="1" applyProtection="1">
      <alignment horizontal="center" vertical="center"/>
      <protection locked="0"/>
    </xf>
    <xf numFmtId="0" fontId="6" fillId="0" borderId="20" xfId="0" applyFont="1" applyFill="1" applyBorder="1" applyAlignment="1" applyProtection="1">
      <alignment horizontal="center" vertical="center"/>
      <protection locked="0"/>
    </xf>
    <xf numFmtId="0" fontId="16" fillId="0" borderId="14" xfId="0" applyFont="1" applyFill="1" applyBorder="1" applyAlignment="1" applyProtection="1">
      <alignment horizontal="center" vertical="center"/>
      <protection locked="0"/>
    </xf>
    <xf numFmtId="0" fontId="16" fillId="0" borderId="16" xfId="0" applyFont="1" applyFill="1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</xf>
    <xf numFmtId="0" fontId="1" fillId="5" borderId="25" xfId="0" applyFont="1" applyFill="1" applyBorder="1" applyAlignment="1" applyProtection="1">
      <alignment horizontal="center" vertical="center" wrapText="1"/>
    </xf>
    <xf numFmtId="0" fontId="1" fillId="5" borderId="15" xfId="0" applyFont="1" applyFill="1" applyBorder="1" applyAlignment="1" applyProtection="1">
      <alignment horizontal="left" vertical="center"/>
    </xf>
    <xf numFmtId="3" fontId="3" fillId="5" borderId="16" xfId="0" applyNumberFormat="1" applyFont="1" applyFill="1" applyBorder="1" applyAlignment="1" applyProtection="1">
      <alignment vertical="center" wrapText="1"/>
    </xf>
    <xf numFmtId="179" fontId="1" fillId="5" borderId="45" xfId="0" applyNumberFormat="1" applyFont="1" applyFill="1" applyBorder="1" applyAlignment="1" applyProtection="1">
      <alignment horizontal="center" vertical="center"/>
    </xf>
    <xf numFmtId="0" fontId="1" fillId="5" borderId="45" xfId="0" applyFont="1" applyFill="1" applyBorder="1" applyAlignment="1" applyProtection="1">
      <alignment horizontal="left" vertical="center"/>
    </xf>
    <xf numFmtId="179" fontId="1" fillId="5" borderId="23" xfId="0" applyNumberFormat="1" applyFont="1" applyFill="1" applyBorder="1" applyAlignment="1" applyProtection="1">
      <alignment horizontal="center" vertical="center"/>
    </xf>
    <xf numFmtId="0" fontId="1" fillId="5" borderId="24" xfId="0" applyFont="1" applyFill="1" applyBorder="1" applyAlignment="1" applyProtection="1">
      <alignment vertical="center" wrapText="1"/>
    </xf>
    <xf numFmtId="179" fontId="1" fillId="4" borderId="45" xfId="0" applyNumberFormat="1" applyFont="1" applyFill="1" applyBorder="1" applyAlignment="1" applyProtection="1">
      <alignment horizontal="center" vertical="center"/>
    </xf>
    <xf numFmtId="179" fontId="1" fillId="4" borderId="15" xfId="0" applyNumberFormat="1" applyFont="1" applyFill="1" applyBorder="1" applyAlignment="1" applyProtection="1">
      <alignment horizontal="center" vertical="center"/>
    </xf>
    <xf numFmtId="0" fontId="1" fillId="5" borderId="50" xfId="0" applyFont="1" applyFill="1" applyBorder="1" applyAlignment="1" applyProtection="1">
      <alignment horizontal="center" vertical="center" wrapText="1"/>
    </xf>
    <xf numFmtId="0" fontId="1" fillId="5" borderId="46" xfId="0" applyFont="1" applyFill="1" applyBorder="1" applyAlignment="1" applyProtection="1">
      <alignment vertical="center" wrapText="1"/>
    </xf>
    <xf numFmtId="181" fontId="1" fillId="4" borderId="11" xfId="0" applyNumberFormat="1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vertical="center" wrapText="1"/>
    </xf>
    <xf numFmtId="179" fontId="1" fillId="5" borderId="19" xfId="0" applyNumberFormat="1" applyFont="1" applyFill="1" applyBorder="1" applyAlignment="1" applyProtection="1">
      <alignment horizontal="center" vertical="center"/>
    </xf>
    <xf numFmtId="0" fontId="1" fillId="5" borderId="20" xfId="0" applyFont="1" applyFill="1" applyBorder="1" applyAlignment="1" applyProtection="1">
      <alignment vertical="center"/>
    </xf>
    <xf numFmtId="179" fontId="1" fillId="5" borderId="8" xfId="0" applyNumberFormat="1" applyFont="1" applyFill="1" applyBorder="1" applyAlignment="1" applyProtection="1">
      <alignment horizontal="center" vertical="center"/>
    </xf>
    <xf numFmtId="0" fontId="3" fillId="5" borderId="8" xfId="0" applyFont="1" applyFill="1" applyBorder="1" applyAlignment="1" applyProtection="1">
      <alignment horizontal="center" vertical="center" wrapText="1"/>
    </xf>
    <xf numFmtId="0" fontId="6" fillId="5" borderId="8" xfId="0" applyFont="1" applyFill="1" applyBorder="1" applyAlignment="1" applyProtection="1">
      <alignment horizontal="center" vertical="center" wrapText="1"/>
    </xf>
    <xf numFmtId="0" fontId="3" fillId="5" borderId="8" xfId="0" applyFont="1" applyFill="1" applyBorder="1" applyAlignment="1" applyProtection="1">
      <alignment vertical="center"/>
    </xf>
    <xf numFmtId="0" fontId="3" fillId="5" borderId="15" xfId="0" applyFont="1" applyFill="1" applyBorder="1" applyAlignment="1" applyProtection="1">
      <alignment vertical="center"/>
    </xf>
    <xf numFmtId="0" fontId="11" fillId="5" borderId="38" xfId="0" applyFont="1" applyFill="1" applyBorder="1" applyAlignment="1" applyProtection="1">
      <alignment horizontal="center" vertical="center"/>
    </xf>
    <xf numFmtId="0" fontId="11" fillId="5" borderId="14" xfId="0" applyFont="1" applyFill="1" applyBorder="1" applyAlignment="1" applyProtection="1">
      <alignment horizontal="center" vertical="center"/>
    </xf>
    <xf numFmtId="0" fontId="16" fillId="0" borderId="41" xfId="0" applyFont="1" applyFill="1" applyBorder="1" applyAlignment="1" applyProtection="1">
      <alignment horizontal="center" vertical="center"/>
      <protection locked="0"/>
    </xf>
    <xf numFmtId="0" fontId="6" fillId="0" borderId="14" xfId="0" applyFont="1" applyFill="1" applyBorder="1" applyAlignment="1" applyProtection="1">
      <alignment horizontal="center" vertical="center"/>
      <protection locked="0"/>
    </xf>
    <xf numFmtId="0" fontId="11" fillId="5" borderId="29" xfId="0" applyFont="1" applyFill="1" applyBorder="1" applyAlignment="1" applyProtection="1">
      <alignment horizontal="center" vertical="center"/>
    </xf>
    <xf numFmtId="0" fontId="11" fillId="5" borderId="18" xfId="0" applyFont="1" applyFill="1" applyBorder="1" applyAlignment="1" applyProtection="1">
      <alignment horizontal="center" vertical="center"/>
    </xf>
    <xf numFmtId="0" fontId="6" fillId="0" borderId="42" xfId="0" applyFont="1" applyFill="1" applyBorder="1" applyAlignment="1" applyProtection="1">
      <alignment horizontal="center" vertical="center"/>
      <protection locked="0"/>
    </xf>
    <xf numFmtId="0" fontId="6" fillId="0" borderId="18" xfId="0" applyFont="1" applyFill="1" applyBorder="1" applyAlignment="1" applyProtection="1">
      <alignment horizontal="center" vertical="center"/>
      <protection locked="0"/>
    </xf>
    <xf numFmtId="0" fontId="14" fillId="5" borderId="43" xfId="0" applyFont="1" applyFill="1" applyBorder="1" applyAlignment="1" applyProtection="1">
      <alignment horizontal="center" vertical="center"/>
    </xf>
    <xf numFmtId="0" fontId="2" fillId="5" borderId="44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1" fillId="5" borderId="51" xfId="0" applyFont="1" applyFill="1" applyBorder="1" applyAlignment="1" applyProtection="1">
      <alignment horizontal="center" vertical="center" wrapText="1"/>
    </xf>
    <xf numFmtId="0" fontId="1" fillId="5" borderId="52" xfId="0" applyFont="1" applyFill="1" applyBorder="1" applyAlignment="1" applyProtection="1">
      <alignment horizontal="center" vertical="center" wrapText="1"/>
    </xf>
    <xf numFmtId="0" fontId="1" fillId="5" borderId="53" xfId="0" applyFont="1" applyFill="1" applyBorder="1" applyAlignment="1" applyProtection="1">
      <alignment horizontal="center" vertical="center" wrapText="1"/>
    </xf>
    <xf numFmtId="0" fontId="6" fillId="5" borderId="50" xfId="0" applyFont="1" applyFill="1" applyBorder="1" applyAlignment="1" applyProtection="1">
      <alignment horizontal="center" vertical="center" wrapText="1"/>
    </xf>
    <xf numFmtId="0" fontId="6" fillId="5" borderId="47" xfId="0" applyFont="1" applyFill="1" applyBorder="1" applyAlignment="1" applyProtection="1">
      <alignment horizontal="center" vertical="center" wrapText="1"/>
    </xf>
    <xf numFmtId="0" fontId="6" fillId="5" borderId="54" xfId="0" applyFont="1" applyFill="1" applyBorder="1" applyAlignment="1" applyProtection="1">
      <alignment horizontal="center" vertical="center" wrapText="1"/>
    </xf>
    <xf numFmtId="0" fontId="1" fillId="5" borderId="45" xfId="0" applyFont="1" applyFill="1" applyBorder="1" applyAlignment="1" applyProtection="1">
      <alignment horizontal="left" vertical="center"/>
    </xf>
    <xf numFmtId="0" fontId="1" fillId="5" borderId="48" xfId="0" applyFont="1" applyFill="1" applyBorder="1" applyAlignment="1" applyProtection="1">
      <alignment horizontal="left" vertical="center"/>
    </xf>
    <xf numFmtId="0" fontId="1" fillId="5" borderId="23" xfId="0" applyFont="1" applyFill="1" applyBorder="1" applyAlignment="1" applyProtection="1">
      <alignment horizontal="left" vertical="center"/>
    </xf>
    <xf numFmtId="0" fontId="1" fillId="5" borderId="15" xfId="0" applyFont="1" applyFill="1" applyBorder="1" applyAlignment="1" applyProtection="1">
      <alignment horizontal="left" vertical="center"/>
    </xf>
    <xf numFmtId="0" fontId="3" fillId="5" borderId="15" xfId="0" applyFont="1" applyFill="1" applyBorder="1" applyAlignment="1" applyProtection="1">
      <alignment horizontal="left" vertical="center"/>
    </xf>
    <xf numFmtId="0" fontId="6" fillId="5" borderId="1" xfId="0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horizontal="center" vertical="center"/>
    </xf>
    <xf numFmtId="0" fontId="6" fillId="5" borderId="3" xfId="0" applyFont="1" applyFill="1" applyBorder="1" applyAlignment="1" applyProtection="1">
      <alignment horizontal="center" vertical="center"/>
    </xf>
    <xf numFmtId="0" fontId="17" fillId="5" borderId="33" xfId="0" applyFont="1" applyFill="1" applyBorder="1" applyAlignment="1" applyProtection="1">
      <alignment horizontal="center" vertical="center"/>
    </xf>
    <xf numFmtId="0" fontId="8" fillId="5" borderId="0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4" borderId="35" xfId="0" applyFont="1" applyFill="1" applyBorder="1" applyAlignment="1" applyProtection="1">
      <alignment horizontal="center" vertical="center"/>
      <protection locked="0"/>
    </xf>
    <xf numFmtId="0" fontId="10" fillId="4" borderId="36" xfId="0" applyFont="1" applyFill="1" applyBorder="1" applyAlignment="1" applyProtection="1">
      <alignment horizontal="center" vertical="center"/>
      <protection locked="0"/>
    </xf>
    <xf numFmtId="0" fontId="10" fillId="4" borderId="37" xfId="0" applyFont="1" applyFill="1" applyBorder="1" applyAlignment="1" applyProtection="1">
      <alignment horizontal="center" vertical="center"/>
      <protection locked="0"/>
    </xf>
    <xf numFmtId="0" fontId="11" fillId="5" borderId="39" xfId="0" applyFont="1" applyFill="1" applyBorder="1" applyAlignment="1" applyProtection="1">
      <alignment horizontal="center" vertical="center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11" fillId="0" borderId="39" xfId="0" applyFont="1" applyFill="1" applyBorder="1" applyAlignment="1" applyProtection="1">
      <alignment horizontal="center" vertical="center"/>
      <protection locked="0"/>
    </xf>
    <xf numFmtId="0" fontId="11" fillId="0" borderId="40" xfId="0" applyFont="1" applyFill="1" applyBorder="1" applyAlignment="1" applyProtection="1">
      <alignment horizontal="center" vertical="center"/>
      <protection locked="0"/>
    </xf>
    <xf numFmtId="0" fontId="11" fillId="5" borderId="38" xfId="0" applyFont="1" applyFill="1" applyBorder="1" applyAlignment="1" applyProtection="1">
      <alignment horizontal="center" vertical="center" wrapText="1"/>
    </xf>
    <xf numFmtId="0" fontId="11" fillId="5" borderId="14" xfId="0" applyFont="1" applyFill="1" applyBorder="1" applyAlignment="1" applyProtection="1">
      <alignment horizontal="center" vertical="center" wrapText="1"/>
    </xf>
    <xf numFmtId="0" fontId="2" fillId="0" borderId="41" xfId="0" applyFont="1" applyFill="1" applyBorder="1" applyAlignment="1" applyProtection="1">
      <alignment horizontal="center" vertical="center"/>
      <protection locked="0"/>
    </xf>
    <xf numFmtId="0" fontId="2" fillId="0" borderId="14" xfId="0" applyFont="1" applyFill="1" applyBorder="1" applyAlignment="1" applyProtection="1">
      <alignment horizontal="center" vertical="center"/>
      <protection locked="0"/>
    </xf>
    <xf numFmtId="0" fontId="11" fillId="5" borderId="40" xfId="0" applyFont="1" applyFill="1" applyBorder="1" applyAlignment="1" applyProtection="1">
      <alignment horizontal="center" vertical="center"/>
    </xf>
    <xf numFmtId="0" fontId="7" fillId="4" borderId="0" xfId="0" applyFont="1" applyFill="1" applyAlignment="1" applyProtection="1">
      <alignment horizontal="left" vertical="center" wrapText="1"/>
    </xf>
    <xf numFmtId="0" fontId="1" fillId="5" borderId="25" xfId="0" applyFont="1" applyFill="1" applyBorder="1" applyAlignment="1" applyProtection="1">
      <alignment horizontal="center" vertical="center" wrapText="1"/>
    </xf>
    <xf numFmtId="0" fontId="4" fillId="5" borderId="25" xfId="0" applyFont="1" applyFill="1" applyBorder="1" applyAlignment="1" applyProtection="1">
      <alignment horizontal="center" vertical="center" wrapText="1"/>
    </xf>
    <xf numFmtId="0" fontId="4" fillId="5" borderId="50" xfId="0" applyFont="1" applyFill="1" applyBorder="1" applyAlignment="1" applyProtection="1">
      <alignment horizontal="center" vertical="center" wrapText="1"/>
    </xf>
    <xf numFmtId="0" fontId="1" fillId="4" borderId="15" xfId="0" applyFont="1" applyFill="1" applyBorder="1" applyAlignment="1" applyProtection="1">
      <alignment horizontal="center" vertical="center"/>
      <protection locked="0"/>
    </xf>
    <xf numFmtId="0" fontId="12" fillId="5" borderId="15" xfId="0" applyFont="1" applyFill="1" applyBorder="1" applyAlignment="1" applyProtection="1">
      <alignment horizontal="left" vertical="center"/>
    </xf>
    <xf numFmtId="0" fontId="13" fillId="5" borderId="15" xfId="0" applyFont="1" applyFill="1" applyBorder="1" applyAlignment="1" applyProtection="1">
      <alignment horizontal="left" vertical="center"/>
    </xf>
    <xf numFmtId="0" fontId="1" fillId="5" borderId="41" xfId="0" applyFont="1" applyFill="1" applyBorder="1" applyAlignment="1" applyProtection="1">
      <alignment horizontal="left" vertical="center"/>
    </xf>
    <xf numFmtId="0" fontId="1" fillId="5" borderId="14" xfId="0" applyFont="1" applyFill="1" applyBorder="1" applyAlignment="1" applyProtection="1">
      <alignment horizontal="left" vertical="center"/>
    </xf>
    <xf numFmtId="0" fontId="13" fillId="5" borderId="41" xfId="0" applyFont="1" applyFill="1" applyBorder="1" applyAlignment="1" applyProtection="1">
      <alignment horizontal="left" vertical="center"/>
    </xf>
    <xf numFmtId="0" fontId="13" fillId="5" borderId="14" xfId="0" applyFont="1" applyFill="1" applyBorder="1" applyAlignment="1" applyProtection="1">
      <alignment horizontal="left" vertical="center"/>
    </xf>
    <xf numFmtId="0" fontId="3" fillId="5" borderId="51" xfId="0" applyFont="1" applyFill="1" applyBorder="1" applyAlignment="1" applyProtection="1">
      <alignment horizontal="center" vertical="center" wrapText="1"/>
    </xf>
    <xf numFmtId="0" fontId="3" fillId="5" borderId="46" xfId="0" applyFont="1" applyFill="1" applyBorder="1" applyAlignment="1" applyProtection="1">
      <alignment horizontal="left" vertical="center"/>
    </xf>
    <xf numFmtId="0" fontId="1" fillId="5" borderId="49" xfId="0" applyFont="1" applyFill="1" applyBorder="1" applyAlignment="1" applyProtection="1">
      <alignment horizontal="left" vertical="center"/>
    </xf>
    <xf numFmtId="0" fontId="1" fillId="5" borderId="24" xfId="0" applyFont="1" applyFill="1" applyBorder="1" applyAlignment="1" applyProtection="1">
      <alignment horizontal="left" vertical="center"/>
    </xf>
    <xf numFmtId="0" fontId="3" fillId="5" borderId="44" xfId="0" applyFont="1" applyFill="1" applyBorder="1" applyAlignment="1" applyProtection="1">
      <alignment horizontal="center" vertical="center"/>
    </xf>
    <xf numFmtId="0" fontId="1" fillId="5" borderId="44" xfId="0" applyFont="1" applyFill="1" applyBorder="1" applyAlignment="1" applyProtection="1">
      <alignment horizontal="center" vertical="center"/>
    </xf>
    <xf numFmtId="0" fontId="4" fillId="5" borderId="55" xfId="0" applyFont="1" applyFill="1" applyBorder="1" applyAlignment="1" applyProtection="1">
      <alignment horizontal="center" vertical="center" wrapText="1"/>
    </xf>
    <xf numFmtId="0" fontId="4" fillId="5" borderId="26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left" vertical="center"/>
    </xf>
    <xf numFmtId="0" fontId="1" fillId="5" borderId="19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 applyProtection="1">
      <alignment horizontal="left" vertical="center" wrapText="1"/>
    </xf>
    <xf numFmtId="0" fontId="1" fillId="2" borderId="30" xfId="0" applyFont="1" applyFill="1" applyBorder="1" applyAlignment="1" applyProtection="1">
      <alignment horizontal="left" vertical="center" wrapText="1"/>
    </xf>
    <xf numFmtId="0" fontId="1" fillId="2" borderId="32" xfId="0" applyFont="1" applyFill="1" applyBorder="1" applyAlignment="1" applyProtection="1">
      <alignment horizontal="left" vertical="center" wrapText="1"/>
    </xf>
  </cellXfs>
  <cellStyles count="3">
    <cellStyle name="百分比" xfId="1" builtinId="5"/>
    <cellStyle name="常规" xfId="0" builtinId="0"/>
    <cellStyle name="常规 3" xfId="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233"/>
  <sheetViews>
    <sheetView tabSelected="1" zoomScale="80" zoomScaleNormal="80" workbookViewId="0">
      <selection sqref="A1:F1"/>
    </sheetView>
  </sheetViews>
  <sheetFormatPr defaultColWidth="9" defaultRowHeight="15" x14ac:dyDescent="0.15"/>
  <cols>
    <col min="1" max="1" width="9.375" style="45" customWidth="1"/>
    <col min="2" max="2" width="10.5" style="45" customWidth="1"/>
    <col min="3" max="3" width="37.125" style="45" customWidth="1"/>
    <col min="4" max="4" width="19.75" style="45" customWidth="1"/>
    <col min="5" max="5" width="20.5" style="45" customWidth="1"/>
    <col min="6" max="6" width="75.125" style="45" customWidth="1"/>
    <col min="7" max="16384" width="9" style="45"/>
  </cols>
  <sheetData>
    <row r="1" spans="1:6" s="43" customFormat="1" ht="15.75" x14ac:dyDescent="0.15">
      <c r="A1" s="119"/>
      <c r="B1" s="120"/>
      <c r="C1" s="120"/>
      <c r="D1" s="120"/>
      <c r="E1" s="120"/>
      <c r="F1" s="121"/>
    </row>
    <row r="2" spans="1:6" s="43" customFormat="1" ht="28.5" customHeight="1" x14ac:dyDescent="0.15">
      <c r="A2" s="122" t="s">
        <v>125</v>
      </c>
      <c r="B2" s="123"/>
      <c r="C2" s="123"/>
      <c r="D2" s="123"/>
      <c r="E2" s="123"/>
      <c r="F2" s="124"/>
    </row>
    <row r="3" spans="1:6" s="43" customFormat="1" ht="25.5" customHeight="1" x14ac:dyDescent="0.15">
      <c r="A3" s="125" t="s">
        <v>121</v>
      </c>
      <c r="B3" s="126"/>
      <c r="C3" s="126"/>
      <c r="D3" s="126"/>
      <c r="E3" s="126"/>
      <c r="F3" s="127"/>
    </row>
    <row r="4" spans="1:6" s="43" customFormat="1" ht="26.1" customHeight="1" x14ac:dyDescent="0.15">
      <c r="A4" s="97" t="s">
        <v>0</v>
      </c>
      <c r="B4" s="128"/>
      <c r="C4" s="129"/>
      <c r="D4" s="130"/>
      <c r="E4" s="130"/>
      <c r="F4" s="131"/>
    </row>
    <row r="5" spans="1:6" s="43" customFormat="1" ht="26.1" customHeight="1" x14ac:dyDescent="0.15">
      <c r="A5" s="132" t="s">
        <v>1</v>
      </c>
      <c r="B5" s="133"/>
      <c r="C5" s="134"/>
      <c r="D5" s="135"/>
      <c r="E5" s="48" t="s">
        <v>2</v>
      </c>
      <c r="F5" s="49"/>
    </row>
    <row r="6" spans="1:6" s="43" customFormat="1" ht="26.45" customHeight="1" x14ac:dyDescent="0.15">
      <c r="A6" s="97" t="s">
        <v>3</v>
      </c>
      <c r="B6" s="128"/>
      <c r="C6" s="128"/>
      <c r="D6" s="128"/>
      <c r="E6" s="128"/>
      <c r="F6" s="136"/>
    </row>
    <row r="7" spans="1:6" s="43" customFormat="1" ht="18" customHeight="1" x14ac:dyDescent="0.15">
      <c r="A7" s="46"/>
      <c r="B7" s="47"/>
      <c r="C7" s="128" t="s">
        <v>4</v>
      </c>
      <c r="D7" s="98"/>
      <c r="E7" s="50" t="s">
        <v>5</v>
      </c>
      <c r="F7" s="51" t="s">
        <v>6</v>
      </c>
    </row>
    <row r="8" spans="1:6" s="43" customFormat="1" ht="21.75" customHeight="1" x14ac:dyDescent="0.15">
      <c r="A8" s="97" t="s">
        <v>76</v>
      </c>
      <c r="B8" s="98"/>
      <c r="C8" s="99"/>
      <c r="D8" s="100"/>
      <c r="E8" s="74"/>
      <c r="F8" s="75"/>
    </row>
    <row r="9" spans="1:6" s="43" customFormat="1" ht="21.75" customHeight="1" thickBot="1" x14ac:dyDescent="0.2">
      <c r="A9" s="101" t="s">
        <v>77</v>
      </c>
      <c r="B9" s="102"/>
      <c r="C9" s="103"/>
      <c r="D9" s="104"/>
      <c r="E9" s="72"/>
      <c r="F9" s="73"/>
    </row>
    <row r="10" spans="1:6" ht="26.45" customHeight="1" thickBot="1" x14ac:dyDescent="0.2">
      <c r="A10" s="105" t="s">
        <v>79</v>
      </c>
      <c r="B10" s="106"/>
      <c r="C10" s="106"/>
      <c r="D10" s="107"/>
      <c r="E10" s="52" t="s">
        <v>7</v>
      </c>
      <c r="F10" s="53" t="s">
        <v>8</v>
      </c>
    </row>
    <row r="11" spans="1:6" ht="19.5" customHeight="1" x14ac:dyDescent="0.15">
      <c r="A11" s="108" t="s">
        <v>86</v>
      </c>
      <c r="B11" s="55">
        <v>1</v>
      </c>
      <c r="C11" s="117" t="s">
        <v>10</v>
      </c>
      <c r="D11" s="117"/>
      <c r="E11" s="56" t="s">
        <v>9</v>
      </c>
      <c r="F11" s="70" t="s">
        <v>78</v>
      </c>
    </row>
    <row r="12" spans="1:6" ht="20.100000000000001" customHeight="1" x14ac:dyDescent="0.15">
      <c r="A12" s="109"/>
      <c r="B12" s="55">
        <v>2</v>
      </c>
      <c r="C12" s="117" t="s">
        <v>11</v>
      </c>
      <c r="D12" s="117"/>
      <c r="E12" s="58"/>
      <c r="F12" s="70" t="s">
        <v>81</v>
      </c>
    </row>
    <row r="13" spans="1:6" ht="69.75" customHeight="1" x14ac:dyDescent="0.15">
      <c r="A13" s="109"/>
      <c r="B13" s="55">
        <v>3</v>
      </c>
      <c r="C13" s="117" t="s">
        <v>12</v>
      </c>
      <c r="D13" s="117"/>
      <c r="E13" s="56"/>
      <c r="F13" s="59" t="s">
        <v>84</v>
      </c>
    </row>
    <row r="14" spans="1:6" ht="42.75" x14ac:dyDescent="0.15">
      <c r="A14" s="109"/>
      <c r="B14" s="55">
        <v>4</v>
      </c>
      <c r="C14" s="118" t="s">
        <v>83</v>
      </c>
      <c r="D14" s="117"/>
      <c r="E14" s="56"/>
      <c r="F14" s="69" t="s">
        <v>82</v>
      </c>
    </row>
    <row r="15" spans="1:6" ht="20.100000000000001" customHeight="1" x14ac:dyDescent="0.15">
      <c r="A15" s="109"/>
      <c r="B15" s="55">
        <v>5</v>
      </c>
      <c r="C15" s="117" t="s">
        <v>13</v>
      </c>
      <c r="D15" s="117"/>
      <c r="E15" s="60">
        <f>E16+E29</f>
        <v>0</v>
      </c>
      <c r="F15" s="57"/>
    </row>
    <row r="16" spans="1:6" ht="20.100000000000001" customHeight="1" x14ac:dyDescent="0.15">
      <c r="A16" s="109"/>
      <c r="B16" s="55">
        <v>5.0999999999999996</v>
      </c>
      <c r="C16" s="117" t="s">
        <v>14</v>
      </c>
      <c r="D16" s="117"/>
      <c r="E16" s="60">
        <f>(E17*E18*E19*E20+E21*E22*E24*E23+E25*E26*E27*E28)*44/12/100</f>
        <v>0</v>
      </c>
      <c r="F16" s="57" t="s">
        <v>80</v>
      </c>
    </row>
    <row r="17" spans="1:6" ht="20.100000000000001" customHeight="1" x14ac:dyDescent="0.15">
      <c r="A17" s="109"/>
      <c r="B17" s="138" t="s">
        <v>94</v>
      </c>
      <c r="C17" s="61" t="s">
        <v>15</v>
      </c>
      <c r="D17" s="141" t="s">
        <v>16</v>
      </c>
      <c r="E17" s="62"/>
      <c r="F17" s="57"/>
    </row>
    <row r="18" spans="1:6" ht="20.100000000000001" customHeight="1" x14ac:dyDescent="0.15">
      <c r="A18" s="109"/>
      <c r="B18" s="138"/>
      <c r="C18" s="61" t="s">
        <v>17</v>
      </c>
      <c r="D18" s="141"/>
      <c r="E18" s="62"/>
      <c r="F18" s="57" t="s">
        <v>18</v>
      </c>
    </row>
    <row r="19" spans="1:6" ht="20.100000000000001" customHeight="1" x14ac:dyDescent="0.15">
      <c r="A19" s="109"/>
      <c r="B19" s="138"/>
      <c r="C19" s="61" t="s">
        <v>19</v>
      </c>
      <c r="D19" s="141"/>
      <c r="E19" s="63"/>
      <c r="F19" s="57" t="s">
        <v>18</v>
      </c>
    </row>
    <row r="20" spans="1:6" ht="20.100000000000001" customHeight="1" x14ac:dyDescent="0.15">
      <c r="A20" s="109"/>
      <c r="B20" s="138"/>
      <c r="C20" s="96" t="s">
        <v>119</v>
      </c>
      <c r="D20" s="141"/>
      <c r="E20" s="64"/>
      <c r="F20" s="57" t="s">
        <v>18</v>
      </c>
    </row>
    <row r="21" spans="1:6" ht="20.100000000000001" customHeight="1" x14ac:dyDescent="0.15">
      <c r="A21" s="109"/>
      <c r="B21" s="138" t="s">
        <v>95</v>
      </c>
      <c r="C21" s="61" t="s">
        <v>15</v>
      </c>
      <c r="D21" s="141" t="s">
        <v>16</v>
      </c>
      <c r="E21" s="62"/>
      <c r="F21" s="57"/>
    </row>
    <row r="22" spans="1:6" ht="20.100000000000001" customHeight="1" x14ac:dyDescent="0.15">
      <c r="A22" s="109"/>
      <c r="B22" s="138"/>
      <c r="C22" s="61" t="s">
        <v>17</v>
      </c>
      <c r="D22" s="141"/>
      <c r="E22" s="62"/>
      <c r="F22" s="57" t="s">
        <v>18</v>
      </c>
    </row>
    <row r="23" spans="1:6" ht="20.100000000000001" customHeight="1" x14ac:dyDescent="0.15">
      <c r="A23" s="109"/>
      <c r="B23" s="138"/>
      <c r="C23" s="61" t="s">
        <v>19</v>
      </c>
      <c r="D23" s="141"/>
      <c r="E23" s="63"/>
      <c r="F23" s="57" t="s">
        <v>18</v>
      </c>
    </row>
    <row r="24" spans="1:6" ht="20.100000000000001" customHeight="1" x14ac:dyDescent="0.15">
      <c r="A24" s="109"/>
      <c r="B24" s="138"/>
      <c r="C24" s="96" t="s">
        <v>119</v>
      </c>
      <c r="D24" s="141"/>
      <c r="E24" s="64"/>
      <c r="F24" s="57" t="s">
        <v>18</v>
      </c>
    </row>
    <row r="25" spans="1:6" ht="20.100000000000001" customHeight="1" x14ac:dyDescent="0.15">
      <c r="A25" s="109"/>
      <c r="B25" s="138" t="s">
        <v>96</v>
      </c>
      <c r="C25" s="61" t="s">
        <v>15</v>
      </c>
      <c r="D25" s="141" t="s">
        <v>16</v>
      </c>
      <c r="E25" s="62"/>
      <c r="F25" s="57"/>
    </row>
    <row r="26" spans="1:6" ht="20.100000000000001" customHeight="1" x14ac:dyDescent="0.15">
      <c r="A26" s="109"/>
      <c r="B26" s="138"/>
      <c r="C26" s="61" t="s">
        <v>17</v>
      </c>
      <c r="D26" s="141"/>
      <c r="E26" s="62"/>
      <c r="F26" s="57" t="s">
        <v>18</v>
      </c>
    </row>
    <row r="27" spans="1:6" ht="20.100000000000001" customHeight="1" x14ac:dyDescent="0.15">
      <c r="A27" s="109"/>
      <c r="B27" s="138"/>
      <c r="C27" s="61" t="s">
        <v>19</v>
      </c>
      <c r="D27" s="141"/>
      <c r="E27" s="63"/>
      <c r="F27" s="57" t="s">
        <v>18</v>
      </c>
    </row>
    <row r="28" spans="1:6" ht="20.100000000000001" customHeight="1" x14ac:dyDescent="0.15">
      <c r="A28" s="109"/>
      <c r="B28" s="138"/>
      <c r="C28" s="96" t="s">
        <v>119</v>
      </c>
      <c r="D28" s="141"/>
      <c r="E28" s="64"/>
      <c r="F28" s="57" t="s">
        <v>18</v>
      </c>
    </row>
    <row r="29" spans="1:6" ht="20.100000000000001" customHeight="1" x14ac:dyDescent="0.15">
      <c r="A29" s="109"/>
      <c r="B29" s="55">
        <v>5.2</v>
      </c>
      <c r="C29" s="117" t="s">
        <v>20</v>
      </c>
      <c r="D29" s="117"/>
      <c r="E29" s="60">
        <f>E30*E31</f>
        <v>0</v>
      </c>
      <c r="F29" s="57" t="s">
        <v>21</v>
      </c>
    </row>
    <row r="30" spans="1:6" ht="20.100000000000001" customHeight="1" x14ac:dyDescent="0.15">
      <c r="A30" s="109"/>
      <c r="B30" s="55" t="s">
        <v>97</v>
      </c>
      <c r="C30" s="117" t="s">
        <v>22</v>
      </c>
      <c r="D30" s="117"/>
      <c r="E30" s="62"/>
      <c r="F30" s="57"/>
    </row>
    <row r="31" spans="1:6" ht="21.75" customHeight="1" x14ac:dyDescent="0.15">
      <c r="A31" s="109"/>
      <c r="B31" s="55" t="s">
        <v>98</v>
      </c>
      <c r="C31" s="117" t="s">
        <v>85</v>
      </c>
      <c r="D31" s="117"/>
      <c r="E31" s="65">
        <v>0.52710000000000001</v>
      </c>
      <c r="F31" s="79" t="s">
        <v>122</v>
      </c>
    </row>
    <row r="32" spans="1:6" ht="20.100000000000001" customHeight="1" x14ac:dyDescent="0.15">
      <c r="A32" s="109"/>
      <c r="B32" s="55">
        <v>6</v>
      </c>
      <c r="C32" s="117" t="s">
        <v>23</v>
      </c>
      <c r="D32" s="117"/>
      <c r="E32" s="66"/>
      <c r="F32" s="57" t="s">
        <v>24</v>
      </c>
    </row>
    <row r="33" spans="1:6" ht="20.100000000000001" customHeight="1" x14ac:dyDescent="0.15">
      <c r="A33" s="109"/>
      <c r="B33" s="55">
        <v>7</v>
      </c>
      <c r="C33" s="117" t="s">
        <v>25</v>
      </c>
      <c r="D33" s="117"/>
      <c r="E33" s="66"/>
      <c r="F33" s="57" t="s">
        <v>24</v>
      </c>
    </row>
    <row r="34" spans="1:6" ht="20.100000000000001" customHeight="1" x14ac:dyDescent="0.15">
      <c r="A34" s="109"/>
      <c r="B34" s="55">
        <v>8</v>
      </c>
      <c r="C34" s="117" t="s">
        <v>26</v>
      </c>
      <c r="D34" s="117"/>
      <c r="E34" s="66"/>
      <c r="F34" s="70" t="s">
        <v>99</v>
      </c>
    </row>
    <row r="35" spans="1:6" ht="26.25" customHeight="1" x14ac:dyDescent="0.15">
      <c r="A35" s="109"/>
      <c r="B35" s="55">
        <v>9</v>
      </c>
      <c r="C35" s="142" t="s">
        <v>116</v>
      </c>
      <c r="D35" s="143"/>
      <c r="E35" s="67" t="e">
        <f>E34/(E17*E18+E21*E22+E25*E26)/E48*100</f>
        <v>#DIV/0!</v>
      </c>
      <c r="F35" s="70" t="s">
        <v>100</v>
      </c>
    </row>
    <row r="36" spans="1:6" ht="37.5" customHeight="1" x14ac:dyDescent="0.15">
      <c r="A36" s="109"/>
      <c r="B36" s="55">
        <v>10</v>
      </c>
      <c r="C36" s="117" t="s">
        <v>27</v>
      </c>
      <c r="D36" s="117"/>
      <c r="E36" s="68" t="e">
        <f>E53/E33</f>
        <v>#DIV/0!</v>
      </c>
      <c r="F36" s="70" t="s">
        <v>101</v>
      </c>
    </row>
    <row r="37" spans="1:6" ht="26.25" customHeight="1" x14ac:dyDescent="0.15">
      <c r="A37" s="109"/>
      <c r="B37" s="55">
        <v>11</v>
      </c>
      <c r="C37" s="117" t="s">
        <v>28</v>
      </c>
      <c r="D37" s="117"/>
      <c r="E37" s="60" t="e">
        <f>34.12/(E48*E49*E50)*10^6</f>
        <v>#DIV/0!</v>
      </c>
      <c r="F37" s="70" t="s">
        <v>102</v>
      </c>
    </row>
    <row r="38" spans="1:6" s="44" customFormat="1" ht="27.75" customHeight="1" x14ac:dyDescent="0.15">
      <c r="A38" s="109"/>
      <c r="B38" s="111">
        <v>12</v>
      </c>
      <c r="C38" s="114" t="s">
        <v>91</v>
      </c>
      <c r="D38" s="81" t="s">
        <v>87</v>
      </c>
      <c r="E38" s="84"/>
      <c r="F38" s="149" t="s">
        <v>93</v>
      </c>
    </row>
    <row r="39" spans="1:6" s="44" customFormat="1" ht="27.75" customHeight="1" x14ac:dyDescent="0.15">
      <c r="A39" s="109"/>
      <c r="B39" s="112"/>
      <c r="C39" s="115"/>
      <c r="D39" s="81" t="s">
        <v>88</v>
      </c>
      <c r="E39" s="84"/>
      <c r="F39" s="150"/>
    </row>
    <row r="40" spans="1:6" s="44" customFormat="1" ht="27.75" customHeight="1" x14ac:dyDescent="0.15">
      <c r="A40" s="109"/>
      <c r="B40" s="112"/>
      <c r="C40" s="115"/>
      <c r="D40" s="81" t="s">
        <v>89</v>
      </c>
      <c r="E40" s="84"/>
      <c r="F40" s="150"/>
    </row>
    <row r="41" spans="1:6" s="44" customFormat="1" ht="27.75" customHeight="1" x14ac:dyDescent="0.15">
      <c r="A41" s="109"/>
      <c r="B41" s="113"/>
      <c r="C41" s="116"/>
      <c r="D41" s="81" t="s">
        <v>90</v>
      </c>
      <c r="E41" s="84"/>
      <c r="F41" s="151"/>
    </row>
    <row r="42" spans="1:6" s="44" customFormat="1" ht="27.75" customHeight="1" x14ac:dyDescent="0.15">
      <c r="A42" s="109"/>
      <c r="B42" s="111">
        <v>13</v>
      </c>
      <c r="C42" s="114" t="s">
        <v>92</v>
      </c>
      <c r="D42" s="81" t="s">
        <v>87</v>
      </c>
      <c r="E42" s="84"/>
      <c r="F42" s="149" t="s">
        <v>93</v>
      </c>
    </row>
    <row r="43" spans="1:6" s="44" customFormat="1" ht="27.75" customHeight="1" x14ac:dyDescent="0.15">
      <c r="A43" s="109"/>
      <c r="B43" s="112"/>
      <c r="C43" s="115"/>
      <c r="D43" s="81" t="s">
        <v>88</v>
      </c>
      <c r="E43" s="84"/>
      <c r="F43" s="150"/>
    </row>
    <row r="44" spans="1:6" s="44" customFormat="1" ht="27.75" customHeight="1" x14ac:dyDescent="0.15">
      <c r="A44" s="109"/>
      <c r="B44" s="112"/>
      <c r="C44" s="115"/>
      <c r="D44" s="81" t="s">
        <v>89</v>
      </c>
      <c r="E44" s="84"/>
      <c r="F44" s="150"/>
    </row>
    <row r="45" spans="1:6" s="44" customFormat="1" ht="27.75" customHeight="1" x14ac:dyDescent="0.15">
      <c r="A45" s="109"/>
      <c r="B45" s="113"/>
      <c r="C45" s="116"/>
      <c r="D45" s="76" t="s">
        <v>90</v>
      </c>
      <c r="E45" s="85"/>
      <c r="F45" s="151"/>
    </row>
    <row r="46" spans="1:6" ht="36" customHeight="1" x14ac:dyDescent="0.15">
      <c r="A46" s="109"/>
      <c r="B46" s="55">
        <v>14</v>
      </c>
      <c r="C46" s="116" t="s">
        <v>29</v>
      </c>
      <c r="D46" s="116"/>
      <c r="E46" s="82" t="e">
        <f>(E15*(E53/E51))/E33</f>
        <v>#DIV/0!</v>
      </c>
      <c r="F46" s="83" t="s">
        <v>103</v>
      </c>
    </row>
    <row r="47" spans="1:6" ht="34.5" customHeight="1" x14ac:dyDescent="0.15">
      <c r="A47" s="109"/>
      <c r="B47" s="55">
        <v>15</v>
      </c>
      <c r="C47" s="117" t="s">
        <v>30</v>
      </c>
      <c r="D47" s="117"/>
      <c r="E47" s="60" t="e">
        <f>(E15*(E52/E51))/(E34/1000)</f>
        <v>#DIV/0!</v>
      </c>
      <c r="F47" s="59" t="s">
        <v>104</v>
      </c>
    </row>
    <row r="48" spans="1:6" s="44" customFormat="1" ht="33.950000000000003" customHeight="1" x14ac:dyDescent="0.15">
      <c r="A48" s="109"/>
      <c r="B48" s="139" t="s">
        <v>31</v>
      </c>
      <c r="C48" s="117" t="s">
        <v>32</v>
      </c>
      <c r="D48" s="117"/>
      <c r="E48" s="71"/>
      <c r="F48" s="69" t="s">
        <v>33</v>
      </c>
    </row>
    <row r="49" spans="1:6" s="44" customFormat="1" ht="20.100000000000001" customHeight="1" x14ac:dyDescent="0.15">
      <c r="A49" s="109"/>
      <c r="B49" s="139"/>
      <c r="C49" s="117" t="s">
        <v>34</v>
      </c>
      <c r="D49" s="117"/>
      <c r="E49" s="71"/>
      <c r="F49" s="70" t="s">
        <v>35</v>
      </c>
    </row>
    <row r="50" spans="1:6" s="44" customFormat="1" ht="48" customHeight="1" x14ac:dyDescent="0.15">
      <c r="A50" s="109"/>
      <c r="B50" s="139"/>
      <c r="C50" s="144" t="s">
        <v>36</v>
      </c>
      <c r="D50" s="145"/>
      <c r="E50" s="71"/>
      <c r="F50" s="69" t="s">
        <v>37</v>
      </c>
    </row>
    <row r="51" spans="1:6" s="44" customFormat="1" ht="27.75" customHeight="1" x14ac:dyDescent="0.15">
      <c r="A51" s="109"/>
      <c r="B51" s="139"/>
      <c r="C51" s="146" t="s">
        <v>38</v>
      </c>
      <c r="D51" s="147"/>
      <c r="E51" s="60">
        <f>(E17*E18+E21*E22+E25*E26)/29307.6*1000</f>
        <v>0</v>
      </c>
      <c r="F51" s="57" t="s">
        <v>39</v>
      </c>
    </row>
    <row r="52" spans="1:6" s="44" customFormat="1" ht="27.75" customHeight="1" x14ac:dyDescent="0.15">
      <c r="A52" s="109"/>
      <c r="B52" s="139"/>
      <c r="C52" s="117" t="s">
        <v>40</v>
      </c>
      <c r="D52" s="117"/>
      <c r="E52" s="60" t="e">
        <f>E37*E34/1000</f>
        <v>#DIV/0!</v>
      </c>
      <c r="F52" s="57" t="s">
        <v>39</v>
      </c>
    </row>
    <row r="53" spans="1:6" s="44" customFormat="1" ht="27.75" customHeight="1" thickBot="1" x14ac:dyDescent="0.2">
      <c r="A53" s="110"/>
      <c r="B53" s="140"/>
      <c r="C53" s="114" t="s">
        <v>41</v>
      </c>
      <c r="D53" s="114"/>
      <c r="E53" s="80" t="e">
        <f>E51-E52</f>
        <v>#DIV/0!</v>
      </c>
      <c r="F53" s="54" t="s">
        <v>39</v>
      </c>
    </row>
    <row r="54" spans="1:6" ht="19.5" customHeight="1" x14ac:dyDescent="0.15">
      <c r="A54" s="148" t="s">
        <v>105</v>
      </c>
      <c r="B54" s="77">
        <v>1</v>
      </c>
      <c r="C54" s="117" t="s">
        <v>10</v>
      </c>
      <c r="D54" s="117"/>
      <c r="E54" s="56" t="s">
        <v>9</v>
      </c>
      <c r="F54" s="70" t="s">
        <v>78</v>
      </c>
    </row>
    <row r="55" spans="1:6" ht="20.100000000000001" customHeight="1" x14ac:dyDescent="0.15">
      <c r="A55" s="109"/>
      <c r="B55" s="77">
        <v>2</v>
      </c>
      <c r="C55" s="117" t="s">
        <v>11</v>
      </c>
      <c r="D55" s="117"/>
      <c r="E55" s="58"/>
      <c r="F55" s="70" t="s">
        <v>81</v>
      </c>
    </row>
    <row r="56" spans="1:6" ht="69.75" customHeight="1" x14ac:dyDescent="0.15">
      <c r="A56" s="109"/>
      <c r="B56" s="77">
        <v>3</v>
      </c>
      <c r="C56" s="117" t="s">
        <v>12</v>
      </c>
      <c r="D56" s="117"/>
      <c r="E56" s="56"/>
      <c r="F56" s="59" t="s">
        <v>84</v>
      </c>
    </row>
    <row r="57" spans="1:6" ht="42.75" x14ac:dyDescent="0.15">
      <c r="A57" s="109"/>
      <c r="B57" s="77">
        <v>4</v>
      </c>
      <c r="C57" s="118" t="s">
        <v>83</v>
      </c>
      <c r="D57" s="117"/>
      <c r="E57" s="56"/>
      <c r="F57" s="69" t="s">
        <v>82</v>
      </c>
    </row>
    <row r="58" spans="1:6" ht="20.100000000000001" customHeight="1" x14ac:dyDescent="0.15">
      <c r="A58" s="109"/>
      <c r="B58" s="77">
        <v>5</v>
      </c>
      <c r="C58" s="117" t="s">
        <v>13</v>
      </c>
      <c r="D58" s="117"/>
      <c r="E58" s="60">
        <f>E59+E72</f>
        <v>0</v>
      </c>
      <c r="F58" s="57"/>
    </row>
    <row r="59" spans="1:6" ht="20.100000000000001" customHeight="1" x14ac:dyDescent="0.15">
      <c r="A59" s="109"/>
      <c r="B59" s="77">
        <v>5.0999999999999996</v>
      </c>
      <c r="C59" s="117" t="s">
        <v>14</v>
      </c>
      <c r="D59" s="117"/>
      <c r="E59" s="60">
        <f>(E60*E61*E62*E63+E64*E65*E67*E66+E68*E69*E70*E71)*44/12/100</f>
        <v>0</v>
      </c>
      <c r="F59" s="57" t="s">
        <v>80</v>
      </c>
    </row>
    <row r="60" spans="1:6" ht="20.100000000000001" customHeight="1" x14ac:dyDescent="0.15">
      <c r="A60" s="109"/>
      <c r="B60" s="138" t="s">
        <v>94</v>
      </c>
      <c r="C60" s="61" t="s">
        <v>15</v>
      </c>
      <c r="D60" s="141" t="s">
        <v>16</v>
      </c>
      <c r="E60" s="62"/>
      <c r="F60" s="57"/>
    </row>
    <row r="61" spans="1:6" ht="20.100000000000001" customHeight="1" x14ac:dyDescent="0.15">
      <c r="A61" s="109"/>
      <c r="B61" s="138"/>
      <c r="C61" s="61" t="s">
        <v>17</v>
      </c>
      <c r="D61" s="141"/>
      <c r="E61" s="62"/>
      <c r="F61" s="57" t="s">
        <v>18</v>
      </c>
    </row>
    <row r="62" spans="1:6" ht="20.100000000000001" customHeight="1" x14ac:dyDescent="0.15">
      <c r="A62" s="109"/>
      <c r="B62" s="138"/>
      <c r="C62" s="61" t="s">
        <v>19</v>
      </c>
      <c r="D62" s="141"/>
      <c r="E62" s="63"/>
      <c r="F62" s="57" t="s">
        <v>18</v>
      </c>
    </row>
    <row r="63" spans="1:6" ht="20.100000000000001" customHeight="1" x14ac:dyDescent="0.15">
      <c r="A63" s="109"/>
      <c r="B63" s="138"/>
      <c r="C63" s="96" t="s">
        <v>120</v>
      </c>
      <c r="D63" s="141"/>
      <c r="E63" s="64"/>
      <c r="F63" s="57" t="s">
        <v>18</v>
      </c>
    </row>
    <row r="64" spans="1:6" ht="20.100000000000001" customHeight="1" x14ac:dyDescent="0.15">
      <c r="A64" s="109"/>
      <c r="B64" s="138" t="s">
        <v>95</v>
      </c>
      <c r="C64" s="61" t="s">
        <v>15</v>
      </c>
      <c r="D64" s="141" t="s">
        <v>16</v>
      </c>
      <c r="E64" s="62"/>
      <c r="F64" s="57"/>
    </row>
    <row r="65" spans="1:6" ht="20.100000000000001" customHeight="1" x14ac:dyDescent="0.15">
      <c r="A65" s="109"/>
      <c r="B65" s="138"/>
      <c r="C65" s="61" t="s">
        <v>17</v>
      </c>
      <c r="D65" s="141"/>
      <c r="E65" s="62"/>
      <c r="F65" s="57" t="s">
        <v>18</v>
      </c>
    </row>
    <row r="66" spans="1:6" ht="20.100000000000001" customHeight="1" x14ac:dyDescent="0.15">
      <c r="A66" s="109"/>
      <c r="B66" s="138"/>
      <c r="C66" s="61" t="s">
        <v>19</v>
      </c>
      <c r="D66" s="141"/>
      <c r="E66" s="63"/>
      <c r="F66" s="57" t="s">
        <v>18</v>
      </c>
    </row>
    <row r="67" spans="1:6" ht="20.100000000000001" customHeight="1" x14ac:dyDescent="0.15">
      <c r="A67" s="109"/>
      <c r="B67" s="138"/>
      <c r="C67" s="96" t="s">
        <v>119</v>
      </c>
      <c r="D67" s="141"/>
      <c r="E67" s="64"/>
      <c r="F67" s="57" t="s">
        <v>18</v>
      </c>
    </row>
    <row r="68" spans="1:6" ht="20.100000000000001" customHeight="1" x14ac:dyDescent="0.15">
      <c r="A68" s="109"/>
      <c r="B68" s="138" t="s">
        <v>96</v>
      </c>
      <c r="C68" s="61" t="s">
        <v>15</v>
      </c>
      <c r="D68" s="141" t="s">
        <v>16</v>
      </c>
      <c r="E68" s="62"/>
      <c r="F68" s="57"/>
    </row>
    <row r="69" spans="1:6" ht="20.100000000000001" customHeight="1" x14ac:dyDescent="0.15">
      <c r="A69" s="109"/>
      <c r="B69" s="138"/>
      <c r="C69" s="61" t="s">
        <v>17</v>
      </c>
      <c r="D69" s="141"/>
      <c r="E69" s="62"/>
      <c r="F69" s="57" t="s">
        <v>18</v>
      </c>
    </row>
    <row r="70" spans="1:6" ht="20.100000000000001" customHeight="1" x14ac:dyDescent="0.15">
      <c r="A70" s="109"/>
      <c r="B70" s="138"/>
      <c r="C70" s="61" t="s">
        <v>19</v>
      </c>
      <c r="D70" s="141"/>
      <c r="E70" s="63"/>
      <c r="F70" s="57" t="s">
        <v>18</v>
      </c>
    </row>
    <row r="71" spans="1:6" ht="20.100000000000001" customHeight="1" x14ac:dyDescent="0.15">
      <c r="A71" s="109"/>
      <c r="B71" s="138"/>
      <c r="C71" s="96" t="s">
        <v>119</v>
      </c>
      <c r="D71" s="141"/>
      <c r="E71" s="64"/>
      <c r="F71" s="57" t="s">
        <v>18</v>
      </c>
    </row>
    <row r="72" spans="1:6" ht="20.100000000000001" customHeight="1" x14ac:dyDescent="0.15">
      <c r="A72" s="109"/>
      <c r="B72" s="77">
        <v>5.2</v>
      </c>
      <c r="C72" s="117" t="s">
        <v>20</v>
      </c>
      <c r="D72" s="117"/>
      <c r="E72" s="60">
        <f>E73*E74</f>
        <v>0</v>
      </c>
      <c r="F72" s="57" t="s">
        <v>21</v>
      </c>
    </row>
    <row r="73" spans="1:6" ht="20.100000000000001" customHeight="1" x14ac:dyDescent="0.15">
      <c r="A73" s="109"/>
      <c r="B73" s="77" t="s">
        <v>97</v>
      </c>
      <c r="C73" s="117" t="s">
        <v>22</v>
      </c>
      <c r="D73" s="117"/>
      <c r="E73" s="62"/>
      <c r="F73" s="57"/>
    </row>
    <row r="74" spans="1:6" ht="21.75" customHeight="1" x14ac:dyDescent="0.15">
      <c r="A74" s="109"/>
      <c r="B74" s="77" t="s">
        <v>98</v>
      </c>
      <c r="C74" s="117" t="s">
        <v>85</v>
      </c>
      <c r="D74" s="117"/>
      <c r="E74" s="65">
        <v>0.52710000000000001</v>
      </c>
      <c r="F74" s="79" t="s">
        <v>122</v>
      </c>
    </row>
    <row r="75" spans="1:6" ht="20.100000000000001" customHeight="1" x14ac:dyDescent="0.15">
      <c r="A75" s="109"/>
      <c r="B75" s="77">
        <v>6</v>
      </c>
      <c r="C75" s="117" t="s">
        <v>23</v>
      </c>
      <c r="D75" s="117"/>
      <c r="E75" s="66"/>
      <c r="F75" s="57" t="s">
        <v>24</v>
      </c>
    </row>
    <row r="76" spans="1:6" ht="20.100000000000001" customHeight="1" x14ac:dyDescent="0.15">
      <c r="A76" s="109"/>
      <c r="B76" s="77">
        <v>7</v>
      </c>
      <c r="C76" s="117" t="s">
        <v>25</v>
      </c>
      <c r="D76" s="117"/>
      <c r="E76" s="66"/>
      <c r="F76" s="57" t="s">
        <v>24</v>
      </c>
    </row>
    <row r="77" spans="1:6" ht="20.100000000000001" customHeight="1" x14ac:dyDescent="0.15">
      <c r="A77" s="109"/>
      <c r="B77" s="77">
        <v>8</v>
      </c>
      <c r="C77" s="117" t="s">
        <v>26</v>
      </c>
      <c r="D77" s="117"/>
      <c r="E77" s="66"/>
      <c r="F77" s="70" t="s">
        <v>99</v>
      </c>
    </row>
    <row r="78" spans="1:6" ht="26.25" customHeight="1" x14ac:dyDescent="0.15">
      <c r="A78" s="109"/>
      <c r="B78" s="77">
        <v>9</v>
      </c>
      <c r="C78" s="142" t="s">
        <v>117</v>
      </c>
      <c r="D78" s="143"/>
      <c r="E78" s="67" t="e">
        <f>E77/(E60*E61+E64*E65+E68*E69)/E91*100</f>
        <v>#DIV/0!</v>
      </c>
      <c r="F78" s="70" t="s">
        <v>100</v>
      </c>
    </row>
    <row r="79" spans="1:6" ht="37.5" customHeight="1" x14ac:dyDescent="0.15">
      <c r="A79" s="109"/>
      <c r="B79" s="77">
        <v>10</v>
      </c>
      <c r="C79" s="117" t="s">
        <v>27</v>
      </c>
      <c r="D79" s="117"/>
      <c r="E79" s="68" t="e">
        <f>E96/E76</f>
        <v>#DIV/0!</v>
      </c>
      <c r="F79" s="70" t="s">
        <v>101</v>
      </c>
    </row>
    <row r="80" spans="1:6" ht="26.25" customHeight="1" x14ac:dyDescent="0.15">
      <c r="A80" s="109"/>
      <c r="B80" s="77">
        <v>11</v>
      </c>
      <c r="C80" s="117" t="s">
        <v>28</v>
      </c>
      <c r="D80" s="117"/>
      <c r="E80" s="60" t="e">
        <f>34.12/(E91*E92*E93)*10^6</f>
        <v>#DIV/0!</v>
      </c>
      <c r="F80" s="70" t="s">
        <v>102</v>
      </c>
    </row>
    <row r="81" spans="1:6" s="44" customFormat="1" ht="27.75" customHeight="1" x14ac:dyDescent="0.15">
      <c r="A81" s="109"/>
      <c r="B81" s="111">
        <v>12</v>
      </c>
      <c r="C81" s="114" t="s">
        <v>91</v>
      </c>
      <c r="D81" s="81" t="s">
        <v>87</v>
      </c>
      <c r="E81" s="84"/>
      <c r="F81" s="149" t="s">
        <v>93</v>
      </c>
    </row>
    <row r="82" spans="1:6" s="44" customFormat="1" ht="27.75" customHeight="1" x14ac:dyDescent="0.15">
      <c r="A82" s="109"/>
      <c r="B82" s="112"/>
      <c r="C82" s="115"/>
      <c r="D82" s="81" t="s">
        <v>88</v>
      </c>
      <c r="E82" s="84"/>
      <c r="F82" s="150"/>
    </row>
    <row r="83" spans="1:6" s="44" customFormat="1" ht="27.75" customHeight="1" x14ac:dyDescent="0.15">
      <c r="A83" s="109"/>
      <c r="B83" s="112"/>
      <c r="C83" s="115"/>
      <c r="D83" s="81" t="s">
        <v>89</v>
      </c>
      <c r="E83" s="84"/>
      <c r="F83" s="150"/>
    </row>
    <row r="84" spans="1:6" s="44" customFormat="1" ht="27.75" customHeight="1" x14ac:dyDescent="0.15">
      <c r="A84" s="109"/>
      <c r="B84" s="113"/>
      <c r="C84" s="116"/>
      <c r="D84" s="81" t="s">
        <v>90</v>
      </c>
      <c r="E84" s="84"/>
      <c r="F84" s="151"/>
    </row>
    <row r="85" spans="1:6" s="44" customFormat="1" ht="27.75" customHeight="1" x14ac:dyDescent="0.15">
      <c r="A85" s="109"/>
      <c r="B85" s="111">
        <v>13</v>
      </c>
      <c r="C85" s="114" t="s">
        <v>92</v>
      </c>
      <c r="D85" s="81" t="s">
        <v>87</v>
      </c>
      <c r="E85" s="84"/>
      <c r="F85" s="149" t="s">
        <v>93</v>
      </c>
    </row>
    <row r="86" spans="1:6" s="44" customFormat="1" ht="27.75" customHeight="1" x14ac:dyDescent="0.15">
      <c r="A86" s="109"/>
      <c r="B86" s="112"/>
      <c r="C86" s="115"/>
      <c r="D86" s="81" t="s">
        <v>88</v>
      </c>
      <c r="E86" s="84"/>
      <c r="F86" s="150"/>
    </row>
    <row r="87" spans="1:6" s="44" customFormat="1" ht="27.75" customHeight="1" x14ac:dyDescent="0.15">
      <c r="A87" s="109"/>
      <c r="B87" s="112"/>
      <c r="C87" s="115"/>
      <c r="D87" s="81" t="s">
        <v>89</v>
      </c>
      <c r="E87" s="84"/>
      <c r="F87" s="150"/>
    </row>
    <row r="88" spans="1:6" s="44" customFormat="1" ht="27.75" customHeight="1" x14ac:dyDescent="0.15">
      <c r="A88" s="109"/>
      <c r="B88" s="113"/>
      <c r="C88" s="116"/>
      <c r="D88" s="78" t="s">
        <v>90</v>
      </c>
      <c r="E88" s="85"/>
      <c r="F88" s="151"/>
    </row>
    <row r="89" spans="1:6" ht="36" customHeight="1" x14ac:dyDescent="0.15">
      <c r="A89" s="109"/>
      <c r="B89" s="77">
        <v>14</v>
      </c>
      <c r="C89" s="116" t="s">
        <v>29</v>
      </c>
      <c r="D89" s="116"/>
      <c r="E89" s="82" t="e">
        <f>(E58*(E96/E94))/E76</f>
        <v>#DIV/0!</v>
      </c>
      <c r="F89" s="83" t="s">
        <v>103</v>
      </c>
    </row>
    <row r="90" spans="1:6" ht="34.5" customHeight="1" x14ac:dyDescent="0.15">
      <c r="A90" s="109"/>
      <c r="B90" s="77">
        <v>15</v>
      </c>
      <c r="C90" s="117" t="s">
        <v>30</v>
      </c>
      <c r="D90" s="117"/>
      <c r="E90" s="60" t="e">
        <f>(E58*(E95/E94))/(E77/1000)</f>
        <v>#DIV/0!</v>
      </c>
      <c r="F90" s="59" t="s">
        <v>104</v>
      </c>
    </row>
    <row r="91" spans="1:6" s="44" customFormat="1" ht="33.950000000000003" customHeight="1" x14ac:dyDescent="0.15">
      <c r="A91" s="109"/>
      <c r="B91" s="139" t="s">
        <v>31</v>
      </c>
      <c r="C91" s="117" t="s">
        <v>32</v>
      </c>
      <c r="D91" s="117"/>
      <c r="E91" s="71"/>
      <c r="F91" s="69" t="s">
        <v>33</v>
      </c>
    </row>
    <row r="92" spans="1:6" s="44" customFormat="1" ht="20.100000000000001" customHeight="1" x14ac:dyDescent="0.15">
      <c r="A92" s="109"/>
      <c r="B92" s="139"/>
      <c r="C92" s="117" t="s">
        <v>34</v>
      </c>
      <c r="D92" s="117"/>
      <c r="E92" s="71"/>
      <c r="F92" s="70" t="s">
        <v>35</v>
      </c>
    </row>
    <row r="93" spans="1:6" s="44" customFormat="1" ht="48" customHeight="1" x14ac:dyDescent="0.15">
      <c r="A93" s="109"/>
      <c r="B93" s="139"/>
      <c r="C93" s="144" t="s">
        <v>36</v>
      </c>
      <c r="D93" s="145"/>
      <c r="E93" s="71"/>
      <c r="F93" s="69" t="s">
        <v>37</v>
      </c>
    </row>
    <row r="94" spans="1:6" s="44" customFormat="1" ht="27.75" customHeight="1" x14ac:dyDescent="0.15">
      <c r="A94" s="109"/>
      <c r="B94" s="139"/>
      <c r="C94" s="146" t="s">
        <v>38</v>
      </c>
      <c r="D94" s="147"/>
      <c r="E94" s="60">
        <f>(E60*E61+E64*E65+E68*E69)/29307.6*1000</f>
        <v>0</v>
      </c>
      <c r="F94" s="57" t="s">
        <v>39</v>
      </c>
    </row>
    <row r="95" spans="1:6" s="44" customFormat="1" ht="27.75" customHeight="1" x14ac:dyDescent="0.15">
      <c r="A95" s="109"/>
      <c r="B95" s="139"/>
      <c r="C95" s="117" t="s">
        <v>40</v>
      </c>
      <c r="D95" s="117"/>
      <c r="E95" s="60" t="e">
        <f>E80*E77/1000</f>
        <v>#DIV/0!</v>
      </c>
      <c r="F95" s="57" t="s">
        <v>39</v>
      </c>
    </row>
    <row r="96" spans="1:6" s="44" customFormat="1" ht="27.75" customHeight="1" thickBot="1" x14ac:dyDescent="0.2">
      <c r="A96" s="110"/>
      <c r="B96" s="140"/>
      <c r="C96" s="114" t="s">
        <v>41</v>
      </c>
      <c r="D96" s="114"/>
      <c r="E96" s="80" t="e">
        <f>E94-E95</f>
        <v>#DIV/0!</v>
      </c>
      <c r="F96" s="54" t="s">
        <v>39</v>
      </c>
    </row>
    <row r="97" spans="1:6" ht="19.5" customHeight="1" x14ac:dyDescent="0.15">
      <c r="A97" s="148" t="s">
        <v>106</v>
      </c>
      <c r="B97" s="77">
        <v>1</v>
      </c>
      <c r="C97" s="117" t="s">
        <v>10</v>
      </c>
      <c r="D97" s="117"/>
      <c r="E97" s="56" t="s">
        <v>9</v>
      </c>
      <c r="F97" s="70" t="s">
        <v>78</v>
      </c>
    </row>
    <row r="98" spans="1:6" ht="20.100000000000001" customHeight="1" x14ac:dyDescent="0.15">
      <c r="A98" s="109"/>
      <c r="B98" s="77">
        <v>2</v>
      </c>
      <c r="C98" s="117" t="s">
        <v>11</v>
      </c>
      <c r="D98" s="117"/>
      <c r="E98" s="58"/>
      <c r="F98" s="70" t="s">
        <v>81</v>
      </c>
    </row>
    <row r="99" spans="1:6" ht="69.75" customHeight="1" x14ac:dyDescent="0.15">
      <c r="A99" s="109"/>
      <c r="B99" s="77">
        <v>3</v>
      </c>
      <c r="C99" s="117" t="s">
        <v>12</v>
      </c>
      <c r="D99" s="117"/>
      <c r="E99" s="56"/>
      <c r="F99" s="59" t="s">
        <v>84</v>
      </c>
    </row>
    <row r="100" spans="1:6" ht="42.75" x14ac:dyDescent="0.15">
      <c r="A100" s="109"/>
      <c r="B100" s="77">
        <v>4</v>
      </c>
      <c r="C100" s="118" t="s">
        <v>83</v>
      </c>
      <c r="D100" s="117"/>
      <c r="E100" s="56"/>
      <c r="F100" s="69" t="s">
        <v>82</v>
      </c>
    </row>
    <row r="101" spans="1:6" ht="20.100000000000001" customHeight="1" x14ac:dyDescent="0.15">
      <c r="A101" s="109"/>
      <c r="B101" s="77">
        <v>5</v>
      </c>
      <c r="C101" s="117" t="s">
        <v>13</v>
      </c>
      <c r="D101" s="117"/>
      <c r="E101" s="60">
        <f>E102+E115</f>
        <v>0</v>
      </c>
      <c r="F101" s="57"/>
    </row>
    <row r="102" spans="1:6" ht="20.100000000000001" customHeight="1" x14ac:dyDescent="0.15">
      <c r="A102" s="109"/>
      <c r="B102" s="77">
        <v>5.0999999999999996</v>
      </c>
      <c r="C102" s="117" t="s">
        <v>14</v>
      </c>
      <c r="D102" s="117"/>
      <c r="E102" s="60">
        <f>(E103*E104*E105*E106+E107*E108*E110*E109+E111*E112*E113*E114)*44/12/100</f>
        <v>0</v>
      </c>
      <c r="F102" s="57" t="s">
        <v>80</v>
      </c>
    </row>
    <row r="103" spans="1:6" ht="20.100000000000001" customHeight="1" x14ac:dyDescent="0.15">
      <c r="A103" s="109"/>
      <c r="B103" s="138" t="s">
        <v>94</v>
      </c>
      <c r="C103" s="61" t="s">
        <v>15</v>
      </c>
      <c r="D103" s="141" t="s">
        <v>16</v>
      </c>
      <c r="E103" s="62"/>
      <c r="F103" s="57"/>
    </row>
    <row r="104" spans="1:6" ht="20.100000000000001" customHeight="1" x14ac:dyDescent="0.15">
      <c r="A104" s="109"/>
      <c r="B104" s="138"/>
      <c r="C104" s="61" t="s">
        <v>17</v>
      </c>
      <c r="D104" s="141"/>
      <c r="E104" s="62"/>
      <c r="F104" s="57" t="s">
        <v>18</v>
      </c>
    </row>
    <row r="105" spans="1:6" ht="20.100000000000001" customHeight="1" x14ac:dyDescent="0.15">
      <c r="A105" s="109"/>
      <c r="B105" s="138"/>
      <c r="C105" s="61" t="s">
        <v>19</v>
      </c>
      <c r="D105" s="141"/>
      <c r="E105" s="63"/>
      <c r="F105" s="57" t="s">
        <v>18</v>
      </c>
    </row>
    <row r="106" spans="1:6" ht="20.100000000000001" customHeight="1" x14ac:dyDescent="0.15">
      <c r="A106" s="109"/>
      <c r="B106" s="138"/>
      <c r="C106" s="96" t="s">
        <v>119</v>
      </c>
      <c r="D106" s="141"/>
      <c r="E106" s="64"/>
      <c r="F106" s="57" t="s">
        <v>18</v>
      </c>
    </row>
    <row r="107" spans="1:6" ht="20.100000000000001" customHeight="1" x14ac:dyDescent="0.15">
      <c r="A107" s="109"/>
      <c r="B107" s="138" t="s">
        <v>95</v>
      </c>
      <c r="C107" s="61" t="s">
        <v>15</v>
      </c>
      <c r="D107" s="141" t="s">
        <v>16</v>
      </c>
      <c r="E107" s="62"/>
      <c r="F107" s="57"/>
    </row>
    <row r="108" spans="1:6" ht="20.100000000000001" customHeight="1" x14ac:dyDescent="0.15">
      <c r="A108" s="109"/>
      <c r="B108" s="138"/>
      <c r="C108" s="61" t="s">
        <v>17</v>
      </c>
      <c r="D108" s="141"/>
      <c r="E108" s="62"/>
      <c r="F108" s="57" t="s">
        <v>18</v>
      </c>
    </row>
    <row r="109" spans="1:6" ht="20.100000000000001" customHeight="1" x14ac:dyDescent="0.15">
      <c r="A109" s="109"/>
      <c r="B109" s="138"/>
      <c r="C109" s="61" t="s">
        <v>19</v>
      </c>
      <c r="D109" s="141"/>
      <c r="E109" s="63"/>
      <c r="F109" s="57" t="s">
        <v>18</v>
      </c>
    </row>
    <row r="110" spans="1:6" ht="20.100000000000001" customHeight="1" x14ac:dyDescent="0.15">
      <c r="A110" s="109"/>
      <c r="B110" s="138"/>
      <c r="C110" s="96" t="s">
        <v>119</v>
      </c>
      <c r="D110" s="141"/>
      <c r="E110" s="64"/>
      <c r="F110" s="57" t="s">
        <v>18</v>
      </c>
    </row>
    <row r="111" spans="1:6" ht="20.100000000000001" customHeight="1" x14ac:dyDescent="0.15">
      <c r="A111" s="109"/>
      <c r="B111" s="138" t="s">
        <v>96</v>
      </c>
      <c r="C111" s="61" t="s">
        <v>15</v>
      </c>
      <c r="D111" s="141" t="s">
        <v>16</v>
      </c>
      <c r="E111" s="62"/>
      <c r="F111" s="57"/>
    </row>
    <row r="112" spans="1:6" ht="20.100000000000001" customHeight="1" x14ac:dyDescent="0.15">
      <c r="A112" s="109"/>
      <c r="B112" s="138"/>
      <c r="C112" s="61" t="s">
        <v>17</v>
      </c>
      <c r="D112" s="141"/>
      <c r="E112" s="62"/>
      <c r="F112" s="57" t="s">
        <v>18</v>
      </c>
    </row>
    <row r="113" spans="1:6" ht="20.100000000000001" customHeight="1" x14ac:dyDescent="0.15">
      <c r="A113" s="109"/>
      <c r="B113" s="138"/>
      <c r="C113" s="61" t="s">
        <v>19</v>
      </c>
      <c r="D113" s="141"/>
      <c r="E113" s="63"/>
      <c r="F113" s="57" t="s">
        <v>18</v>
      </c>
    </row>
    <row r="114" spans="1:6" ht="20.100000000000001" customHeight="1" x14ac:dyDescent="0.15">
      <c r="A114" s="109"/>
      <c r="B114" s="138"/>
      <c r="C114" s="96" t="s">
        <v>119</v>
      </c>
      <c r="D114" s="141"/>
      <c r="E114" s="64"/>
      <c r="F114" s="57" t="s">
        <v>18</v>
      </c>
    </row>
    <row r="115" spans="1:6" ht="20.100000000000001" customHeight="1" x14ac:dyDescent="0.15">
      <c r="A115" s="109"/>
      <c r="B115" s="77">
        <v>5.2</v>
      </c>
      <c r="C115" s="117" t="s">
        <v>20</v>
      </c>
      <c r="D115" s="117"/>
      <c r="E115" s="60">
        <f>E116*E117</f>
        <v>0</v>
      </c>
      <c r="F115" s="57" t="s">
        <v>21</v>
      </c>
    </row>
    <row r="116" spans="1:6" ht="20.100000000000001" customHeight="1" x14ac:dyDescent="0.15">
      <c r="A116" s="109"/>
      <c r="B116" s="77" t="s">
        <v>97</v>
      </c>
      <c r="C116" s="117" t="s">
        <v>22</v>
      </c>
      <c r="D116" s="117"/>
      <c r="E116" s="62"/>
      <c r="F116" s="57"/>
    </row>
    <row r="117" spans="1:6" ht="21.75" customHeight="1" x14ac:dyDescent="0.15">
      <c r="A117" s="109"/>
      <c r="B117" s="77" t="s">
        <v>98</v>
      </c>
      <c r="C117" s="117" t="s">
        <v>85</v>
      </c>
      <c r="D117" s="117"/>
      <c r="E117" s="65">
        <v>0.52710000000000001</v>
      </c>
      <c r="F117" s="79" t="s">
        <v>122</v>
      </c>
    </row>
    <row r="118" spans="1:6" ht="20.100000000000001" customHeight="1" x14ac:dyDescent="0.15">
      <c r="A118" s="109"/>
      <c r="B118" s="77">
        <v>6</v>
      </c>
      <c r="C118" s="117" t="s">
        <v>23</v>
      </c>
      <c r="D118" s="117"/>
      <c r="E118" s="66"/>
      <c r="F118" s="57" t="s">
        <v>24</v>
      </c>
    </row>
    <row r="119" spans="1:6" ht="20.100000000000001" customHeight="1" x14ac:dyDescent="0.15">
      <c r="A119" s="109"/>
      <c r="B119" s="77">
        <v>7</v>
      </c>
      <c r="C119" s="117" t="s">
        <v>25</v>
      </c>
      <c r="D119" s="117"/>
      <c r="E119" s="66"/>
      <c r="F119" s="57" t="s">
        <v>24</v>
      </c>
    </row>
    <row r="120" spans="1:6" ht="20.100000000000001" customHeight="1" x14ac:dyDescent="0.15">
      <c r="A120" s="109"/>
      <c r="B120" s="77">
        <v>8</v>
      </c>
      <c r="C120" s="117" t="s">
        <v>26</v>
      </c>
      <c r="D120" s="117"/>
      <c r="E120" s="66"/>
      <c r="F120" s="70" t="s">
        <v>99</v>
      </c>
    </row>
    <row r="121" spans="1:6" ht="26.25" customHeight="1" x14ac:dyDescent="0.15">
      <c r="A121" s="109"/>
      <c r="B121" s="77">
        <v>9</v>
      </c>
      <c r="C121" s="142" t="s">
        <v>118</v>
      </c>
      <c r="D121" s="143"/>
      <c r="E121" s="67" t="e">
        <f>E120/(E103*E104+E107*E108+E111*E112)/E134*100</f>
        <v>#DIV/0!</v>
      </c>
      <c r="F121" s="70" t="s">
        <v>100</v>
      </c>
    </row>
    <row r="122" spans="1:6" ht="37.5" customHeight="1" x14ac:dyDescent="0.15">
      <c r="A122" s="109"/>
      <c r="B122" s="77">
        <v>10</v>
      </c>
      <c r="C122" s="117" t="s">
        <v>27</v>
      </c>
      <c r="D122" s="117"/>
      <c r="E122" s="68" t="e">
        <f>E139/E119</f>
        <v>#DIV/0!</v>
      </c>
      <c r="F122" s="70" t="s">
        <v>101</v>
      </c>
    </row>
    <row r="123" spans="1:6" ht="26.25" customHeight="1" x14ac:dyDescent="0.15">
      <c r="A123" s="109"/>
      <c r="B123" s="77">
        <v>11</v>
      </c>
      <c r="C123" s="117" t="s">
        <v>28</v>
      </c>
      <c r="D123" s="117"/>
      <c r="E123" s="60" t="e">
        <f>34.12/(E134*E135*E136)*10^6</f>
        <v>#DIV/0!</v>
      </c>
      <c r="F123" s="70" t="s">
        <v>102</v>
      </c>
    </row>
    <row r="124" spans="1:6" s="44" customFormat="1" ht="27.75" customHeight="1" x14ac:dyDescent="0.15">
      <c r="A124" s="109"/>
      <c r="B124" s="111">
        <v>12</v>
      </c>
      <c r="C124" s="114" t="s">
        <v>91</v>
      </c>
      <c r="D124" s="81" t="s">
        <v>87</v>
      </c>
      <c r="E124" s="84"/>
      <c r="F124" s="149" t="s">
        <v>93</v>
      </c>
    </row>
    <row r="125" spans="1:6" s="44" customFormat="1" ht="27.75" customHeight="1" x14ac:dyDescent="0.15">
      <c r="A125" s="109"/>
      <c r="B125" s="112"/>
      <c r="C125" s="115"/>
      <c r="D125" s="81" t="s">
        <v>88</v>
      </c>
      <c r="E125" s="84"/>
      <c r="F125" s="150"/>
    </row>
    <row r="126" spans="1:6" s="44" customFormat="1" ht="27.75" customHeight="1" x14ac:dyDescent="0.15">
      <c r="A126" s="109"/>
      <c r="B126" s="112"/>
      <c r="C126" s="115"/>
      <c r="D126" s="81" t="s">
        <v>89</v>
      </c>
      <c r="E126" s="84"/>
      <c r="F126" s="150"/>
    </row>
    <row r="127" spans="1:6" s="44" customFormat="1" ht="27.75" customHeight="1" x14ac:dyDescent="0.15">
      <c r="A127" s="109"/>
      <c r="B127" s="113"/>
      <c r="C127" s="116"/>
      <c r="D127" s="81" t="s">
        <v>90</v>
      </c>
      <c r="E127" s="84"/>
      <c r="F127" s="151"/>
    </row>
    <row r="128" spans="1:6" s="44" customFormat="1" ht="27.75" customHeight="1" x14ac:dyDescent="0.15">
      <c r="A128" s="109"/>
      <c r="B128" s="111">
        <v>13</v>
      </c>
      <c r="C128" s="114" t="s">
        <v>92</v>
      </c>
      <c r="D128" s="81" t="s">
        <v>87</v>
      </c>
      <c r="E128" s="84"/>
      <c r="F128" s="149" t="s">
        <v>93</v>
      </c>
    </row>
    <row r="129" spans="1:6" s="44" customFormat="1" ht="27.75" customHeight="1" x14ac:dyDescent="0.15">
      <c r="A129" s="109"/>
      <c r="B129" s="112"/>
      <c r="C129" s="115"/>
      <c r="D129" s="81" t="s">
        <v>88</v>
      </c>
      <c r="E129" s="84"/>
      <c r="F129" s="150"/>
    </row>
    <row r="130" spans="1:6" s="44" customFormat="1" ht="27.75" customHeight="1" x14ac:dyDescent="0.15">
      <c r="A130" s="109"/>
      <c r="B130" s="112"/>
      <c r="C130" s="115"/>
      <c r="D130" s="81" t="s">
        <v>89</v>
      </c>
      <c r="E130" s="84"/>
      <c r="F130" s="150"/>
    </row>
    <row r="131" spans="1:6" s="44" customFormat="1" ht="27.75" customHeight="1" x14ac:dyDescent="0.15">
      <c r="A131" s="109"/>
      <c r="B131" s="113"/>
      <c r="C131" s="116"/>
      <c r="D131" s="78" t="s">
        <v>90</v>
      </c>
      <c r="E131" s="85"/>
      <c r="F131" s="151"/>
    </row>
    <row r="132" spans="1:6" ht="36" customHeight="1" x14ac:dyDescent="0.15">
      <c r="A132" s="109"/>
      <c r="B132" s="77">
        <v>14</v>
      </c>
      <c r="C132" s="116" t="s">
        <v>29</v>
      </c>
      <c r="D132" s="116"/>
      <c r="E132" s="82" t="e">
        <f>(E101*(E139/E137))/E119</f>
        <v>#DIV/0!</v>
      </c>
      <c r="F132" s="83" t="s">
        <v>103</v>
      </c>
    </row>
    <row r="133" spans="1:6" ht="34.5" customHeight="1" x14ac:dyDescent="0.15">
      <c r="A133" s="109"/>
      <c r="B133" s="77">
        <v>15</v>
      </c>
      <c r="C133" s="117" t="s">
        <v>30</v>
      </c>
      <c r="D133" s="117"/>
      <c r="E133" s="60" t="e">
        <f>(E101*(E138/E137))/(E120/1000)</f>
        <v>#DIV/0!</v>
      </c>
      <c r="F133" s="59" t="s">
        <v>104</v>
      </c>
    </row>
    <row r="134" spans="1:6" s="44" customFormat="1" ht="33.950000000000003" customHeight="1" x14ac:dyDescent="0.15">
      <c r="A134" s="109"/>
      <c r="B134" s="139" t="s">
        <v>31</v>
      </c>
      <c r="C134" s="117" t="s">
        <v>32</v>
      </c>
      <c r="D134" s="117"/>
      <c r="E134" s="71"/>
      <c r="F134" s="69" t="s">
        <v>33</v>
      </c>
    </row>
    <row r="135" spans="1:6" s="44" customFormat="1" ht="20.100000000000001" customHeight="1" x14ac:dyDescent="0.15">
      <c r="A135" s="109"/>
      <c r="B135" s="139"/>
      <c r="C135" s="117" t="s">
        <v>34</v>
      </c>
      <c r="D135" s="117"/>
      <c r="E135" s="71"/>
      <c r="F135" s="70" t="s">
        <v>35</v>
      </c>
    </row>
    <row r="136" spans="1:6" s="44" customFormat="1" ht="48" customHeight="1" x14ac:dyDescent="0.15">
      <c r="A136" s="109"/>
      <c r="B136" s="139"/>
      <c r="C136" s="144" t="s">
        <v>36</v>
      </c>
      <c r="D136" s="145"/>
      <c r="E136" s="71"/>
      <c r="F136" s="69" t="s">
        <v>37</v>
      </c>
    </row>
    <row r="137" spans="1:6" s="44" customFormat="1" ht="27.75" customHeight="1" x14ac:dyDescent="0.15">
      <c r="A137" s="109"/>
      <c r="B137" s="139"/>
      <c r="C137" s="146" t="s">
        <v>38</v>
      </c>
      <c r="D137" s="147"/>
      <c r="E137" s="60">
        <f>(E103*E104+E107*E108+E111*E112)/29307.6*1000</f>
        <v>0</v>
      </c>
      <c r="F137" s="57" t="s">
        <v>39</v>
      </c>
    </row>
    <row r="138" spans="1:6" s="44" customFormat="1" ht="27.75" customHeight="1" x14ac:dyDescent="0.15">
      <c r="A138" s="109"/>
      <c r="B138" s="139"/>
      <c r="C138" s="117" t="s">
        <v>40</v>
      </c>
      <c r="D138" s="117"/>
      <c r="E138" s="60" t="e">
        <f>E123*E120/1000</f>
        <v>#DIV/0!</v>
      </c>
      <c r="F138" s="57" t="s">
        <v>39</v>
      </c>
    </row>
    <row r="139" spans="1:6" s="44" customFormat="1" ht="27.75" customHeight="1" thickBot="1" x14ac:dyDescent="0.2">
      <c r="A139" s="110"/>
      <c r="B139" s="140"/>
      <c r="C139" s="114" t="s">
        <v>41</v>
      </c>
      <c r="D139" s="114"/>
      <c r="E139" s="80" t="e">
        <f>E137-E138</f>
        <v>#DIV/0!</v>
      </c>
      <c r="F139" s="54" t="s">
        <v>39</v>
      </c>
    </row>
    <row r="140" spans="1:6" ht="19.5" customHeight="1" x14ac:dyDescent="0.15">
      <c r="A140" s="148" t="s">
        <v>107</v>
      </c>
      <c r="B140" s="77">
        <v>1</v>
      </c>
      <c r="C140" s="117" t="s">
        <v>10</v>
      </c>
      <c r="D140" s="117"/>
      <c r="E140" s="56" t="s">
        <v>9</v>
      </c>
      <c r="F140" s="70" t="s">
        <v>78</v>
      </c>
    </row>
    <row r="141" spans="1:6" ht="20.100000000000001" customHeight="1" x14ac:dyDescent="0.15">
      <c r="A141" s="109"/>
      <c r="B141" s="77">
        <v>2</v>
      </c>
      <c r="C141" s="117" t="s">
        <v>11</v>
      </c>
      <c r="D141" s="117"/>
      <c r="E141" s="58"/>
      <c r="F141" s="70" t="s">
        <v>81</v>
      </c>
    </row>
    <row r="142" spans="1:6" ht="69.75" customHeight="1" x14ac:dyDescent="0.15">
      <c r="A142" s="109"/>
      <c r="B142" s="77">
        <v>3</v>
      </c>
      <c r="C142" s="117" t="s">
        <v>12</v>
      </c>
      <c r="D142" s="117"/>
      <c r="E142" s="56"/>
      <c r="F142" s="59" t="s">
        <v>84</v>
      </c>
    </row>
    <row r="143" spans="1:6" ht="42.75" x14ac:dyDescent="0.15">
      <c r="A143" s="109"/>
      <c r="B143" s="77">
        <v>4</v>
      </c>
      <c r="C143" s="118" t="s">
        <v>83</v>
      </c>
      <c r="D143" s="117"/>
      <c r="E143" s="56"/>
      <c r="F143" s="69" t="s">
        <v>82</v>
      </c>
    </row>
    <row r="144" spans="1:6" ht="20.100000000000001" customHeight="1" x14ac:dyDescent="0.15">
      <c r="A144" s="109"/>
      <c r="B144" s="77">
        <v>5</v>
      </c>
      <c r="C144" s="117" t="s">
        <v>13</v>
      </c>
      <c r="D144" s="117"/>
      <c r="E144" s="60">
        <f>E145+E158</f>
        <v>0</v>
      </c>
      <c r="F144" s="57"/>
    </row>
    <row r="145" spans="1:6" ht="20.100000000000001" customHeight="1" x14ac:dyDescent="0.15">
      <c r="A145" s="109"/>
      <c r="B145" s="77">
        <v>5.0999999999999996</v>
      </c>
      <c r="C145" s="117" t="s">
        <v>14</v>
      </c>
      <c r="D145" s="117"/>
      <c r="E145" s="60">
        <f>(E146*E147*E148*E149+E150*E151*E153*E152+E154*E155*E156*E157)*44/12/100</f>
        <v>0</v>
      </c>
      <c r="F145" s="57" t="s">
        <v>80</v>
      </c>
    </row>
    <row r="146" spans="1:6" ht="20.100000000000001" customHeight="1" x14ac:dyDescent="0.15">
      <c r="A146" s="109"/>
      <c r="B146" s="138" t="s">
        <v>94</v>
      </c>
      <c r="C146" s="61" t="s">
        <v>15</v>
      </c>
      <c r="D146" s="141" t="s">
        <v>16</v>
      </c>
      <c r="E146" s="62"/>
      <c r="F146" s="57"/>
    </row>
    <row r="147" spans="1:6" ht="20.100000000000001" customHeight="1" x14ac:dyDescent="0.15">
      <c r="A147" s="109"/>
      <c r="B147" s="138"/>
      <c r="C147" s="61" t="s">
        <v>17</v>
      </c>
      <c r="D147" s="141"/>
      <c r="E147" s="62"/>
      <c r="F147" s="57" t="s">
        <v>18</v>
      </c>
    </row>
    <row r="148" spans="1:6" ht="20.100000000000001" customHeight="1" x14ac:dyDescent="0.15">
      <c r="A148" s="109"/>
      <c r="B148" s="138"/>
      <c r="C148" s="61" t="s">
        <v>19</v>
      </c>
      <c r="D148" s="141"/>
      <c r="E148" s="63"/>
      <c r="F148" s="57" t="s">
        <v>18</v>
      </c>
    </row>
    <row r="149" spans="1:6" ht="20.100000000000001" customHeight="1" x14ac:dyDescent="0.15">
      <c r="A149" s="109"/>
      <c r="B149" s="138"/>
      <c r="C149" s="96" t="s">
        <v>120</v>
      </c>
      <c r="D149" s="141"/>
      <c r="E149" s="64"/>
      <c r="F149" s="57" t="s">
        <v>18</v>
      </c>
    </row>
    <row r="150" spans="1:6" ht="20.100000000000001" customHeight="1" x14ac:dyDescent="0.15">
      <c r="A150" s="109"/>
      <c r="B150" s="138" t="s">
        <v>95</v>
      </c>
      <c r="C150" s="61" t="s">
        <v>15</v>
      </c>
      <c r="D150" s="141" t="s">
        <v>16</v>
      </c>
      <c r="E150" s="62"/>
      <c r="F150" s="57"/>
    </row>
    <row r="151" spans="1:6" ht="20.100000000000001" customHeight="1" x14ac:dyDescent="0.15">
      <c r="A151" s="109"/>
      <c r="B151" s="138"/>
      <c r="C151" s="61" t="s">
        <v>17</v>
      </c>
      <c r="D151" s="141"/>
      <c r="E151" s="62"/>
      <c r="F151" s="57" t="s">
        <v>18</v>
      </c>
    </row>
    <row r="152" spans="1:6" ht="20.100000000000001" customHeight="1" x14ac:dyDescent="0.15">
      <c r="A152" s="109"/>
      <c r="B152" s="138"/>
      <c r="C152" s="61" t="s">
        <v>19</v>
      </c>
      <c r="D152" s="141"/>
      <c r="E152" s="63"/>
      <c r="F152" s="57" t="s">
        <v>18</v>
      </c>
    </row>
    <row r="153" spans="1:6" ht="20.100000000000001" customHeight="1" x14ac:dyDescent="0.15">
      <c r="A153" s="109"/>
      <c r="B153" s="138"/>
      <c r="C153" s="96" t="s">
        <v>119</v>
      </c>
      <c r="D153" s="141"/>
      <c r="E153" s="64"/>
      <c r="F153" s="57" t="s">
        <v>18</v>
      </c>
    </row>
    <row r="154" spans="1:6" ht="20.100000000000001" customHeight="1" x14ac:dyDescent="0.15">
      <c r="A154" s="109"/>
      <c r="B154" s="138" t="s">
        <v>96</v>
      </c>
      <c r="C154" s="61" t="s">
        <v>15</v>
      </c>
      <c r="D154" s="141" t="s">
        <v>16</v>
      </c>
      <c r="E154" s="62"/>
      <c r="F154" s="57"/>
    </row>
    <row r="155" spans="1:6" ht="20.100000000000001" customHeight="1" x14ac:dyDescent="0.15">
      <c r="A155" s="109"/>
      <c r="B155" s="138"/>
      <c r="C155" s="61" t="s">
        <v>17</v>
      </c>
      <c r="D155" s="141"/>
      <c r="E155" s="62"/>
      <c r="F155" s="57" t="s">
        <v>18</v>
      </c>
    </row>
    <row r="156" spans="1:6" ht="20.100000000000001" customHeight="1" x14ac:dyDescent="0.15">
      <c r="A156" s="109"/>
      <c r="B156" s="138"/>
      <c r="C156" s="61" t="s">
        <v>19</v>
      </c>
      <c r="D156" s="141"/>
      <c r="E156" s="63"/>
      <c r="F156" s="57" t="s">
        <v>18</v>
      </c>
    </row>
    <row r="157" spans="1:6" ht="20.100000000000001" customHeight="1" x14ac:dyDescent="0.15">
      <c r="A157" s="109"/>
      <c r="B157" s="138"/>
      <c r="C157" s="96" t="s">
        <v>119</v>
      </c>
      <c r="D157" s="141"/>
      <c r="E157" s="64"/>
      <c r="F157" s="57" t="s">
        <v>18</v>
      </c>
    </row>
    <row r="158" spans="1:6" ht="20.100000000000001" customHeight="1" x14ac:dyDescent="0.15">
      <c r="A158" s="109"/>
      <c r="B158" s="77">
        <v>5.2</v>
      </c>
      <c r="C158" s="117" t="s">
        <v>20</v>
      </c>
      <c r="D158" s="117"/>
      <c r="E158" s="60">
        <f>E159*E160</f>
        <v>0</v>
      </c>
      <c r="F158" s="57" t="s">
        <v>21</v>
      </c>
    </row>
    <row r="159" spans="1:6" ht="20.100000000000001" customHeight="1" x14ac:dyDescent="0.15">
      <c r="A159" s="109"/>
      <c r="B159" s="77" t="s">
        <v>97</v>
      </c>
      <c r="C159" s="117" t="s">
        <v>22</v>
      </c>
      <c r="D159" s="117"/>
      <c r="E159" s="62"/>
      <c r="F159" s="57"/>
    </row>
    <row r="160" spans="1:6" ht="21.75" customHeight="1" x14ac:dyDescent="0.15">
      <c r="A160" s="109"/>
      <c r="B160" s="77" t="s">
        <v>98</v>
      </c>
      <c r="C160" s="117" t="s">
        <v>85</v>
      </c>
      <c r="D160" s="117"/>
      <c r="E160" s="65">
        <v>0.52710000000000001</v>
      </c>
      <c r="F160" s="79" t="s">
        <v>123</v>
      </c>
    </row>
    <row r="161" spans="1:6" ht="20.100000000000001" customHeight="1" x14ac:dyDescent="0.15">
      <c r="A161" s="109"/>
      <c r="B161" s="77">
        <v>6</v>
      </c>
      <c r="C161" s="117" t="s">
        <v>23</v>
      </c>
      <c r="D161" s="117"/>
      <c r="E161" s="66"/>
      <c r="F161" s="57" t="s">
        <v>24</v>
      </c>
    </row>
    <row r="162" spans="1:6" ht="20.100000000000001" customHeight="1" x14ac:dyDescent="0.15">
      <c r="A162" s="109"/>
      <c r="B162" s="77">
        <v>7</v>
      </c>
      <c r="C162" s="117" t="s">
        <v>25</v>
      </c>
      <c r="D162" s="117"/>
      <c r="E162" s="66"/>
      <c r="F162" s="57" t="s">
        <v>24</v>
      </c>
    </row>
    <row r="163" spans="1:6" ht="20.100000000000001" customHeight="1" x14ac:dyDescent="0.15">
      <c r="A163" s="109"/>
      <c r="B163" s="77">
        <v>8</v>
      </c>
      <c r="C163" s="117" t="s">
        <v>26</v>
      </c>
      <c r="D163" s="117"/>
      <c r="E163" s="66"/>
      <c r="F163" s="70" t="s">
        <v>99</v>
      </c>
    </row>
    <row r="164" spans="1:6" ht="26.25" customHeight="1" x14ac:dyDescent="0.15">
      <c r="A164" s="109"/>
      <c r="B164" s="77">
        <v>9</v>
      </c>
      <c r="C164" s="142" t="s">
        <v>116</v>
      </c>
      <c r="D164" s="143"/>
      <c r="E164" s="67" t="e">
        <f>E163/(E146*E147+E150*E151+E154*E155)/E177*100</f>
        <v>#DIV/0!</v>
      </c>
      <c r="F164" s="70" t="s">
        <v>100</v>
      </c>
    </row>
    <row r="165" spans="1:6" ht="37.5" customHeight="1" x14ac:dyDescent="0.15">
      <c r="A165" s="109"/>
      <c r="B165" s="77">
        <v>10</v>
      </c>
      <c r="C165" s="117" t="s">
        <v>27</v>
      </c>
      <c r="D165" s="117"/>
      <c r="E165" s="68" t="e">
        <f>E182/E162</f>
        <v>#DIV/0!</v>
      </c>
      <c r="F165" s="70" t="s">
        <v>101</v>
      </c>
    </row>
    <row r="166" spans="1:6" ht="26.25" customHeight="1" x14ac:dyDescent="0.15">
      <c r="A166" s="109"/>
      <c r="B166" s="77">
        <v>11</v>
      </c>
      <c r="C166" s="117" t="s">
        <v>28</v>
      </c>
      <c r="D166" s="117"/>
      <c r="E166" s="60" t="e">
        <f>34.12/(E177*E178*E179)*10^6</f>
        <v>#DIV/0!</v>
      </c>
      <c r="F166" s="70" t="s">
        <v>102</v>
      </c>
    </row>
    <row r="167" spans="1:6" s="44" customFormat="1" ht="27.75" customHeight="1" x14ac:dyDescent="0.15">
      <c r="A167" s="109"/>
      <c r="B167" s="111">
        <v>12</v>
      </c>
      <c r="C167" s="114" t="s">
        <v>91</v>
      </c>
      <c r="D167" s="81" t="s">
        <v>87</v>
      </c>
      <c r="E167" s="84"/>
      <c r="F167" s="149" t="s">
        <v>93</v>
      </c>
    </row>
    <row r="168" spans="1:6" s="44" customFormat="1" ht="27.75" customHeight="1" x14ac:dyDescent="0.15">
      <c r="A168" s="109"/>
      <c r="B168" s="112"/>
      <c r="C168" s="115"/>
      <c r="D168" s="81" t="s">
        <v>88</v>
      </c>
      <c r="E168" s="84"/>
      <c r="F168" s="150"/>
    </row>
    <row r="169" spans="1:6" s="44" customFormat="1" ht="27.75" customHeight="1" x14ac:dyDescent="0.15">
      <c r="A169" s="109"/>
      <c r="B169" s="112"/>
      <c r="C169" s="115"/>
      <c r="D169" s="81" t="s">
        <v>89</v>
      </c>
      <c r="E169" s="84"/>
      <c r="F169" s="150"/>
    </row>
    <row r="170" spans="1:6" s="44" customFormat="1" ht="27.75" customHeight="1" x14ac:dyDescent="0.15">
      <c r="A170" s="109"/>
      <c r="B170" s="113"/>
      <c r="C170" s="116"/>
      <c r="D170" s="81" t="s">
        <v>90</v>
      </c>
      <c r="E170" s="84"/>
      <c r="F170" s="151"/>
    </row>
    <row r="171" spans="1:6" s="44" customFormat="1" ht="27.75" customHeight="1" x14ac:dyDescent="0.15">
      <c r="A171" s="109"/>
      <c r="B171" s="111">
        <v>13</v>
      </c>
      <c r="C171" s="114" t="s">
        <v>92</v>
      </c>
      <c r="D171" s="81" t="s">
        <v>87</v>
      </c>
      <c r="E171" s="84"/>
      <c r="F171" s="149" t="s">
        <v>93</v>
      </c>
    </row>
    <row r="172" spans="1:6" s="44" customFormat="1" ht="27.75" customHeight="1" x14ac:dyDescent="0.15">
      <c r="A172" s="109"/>
      <c r="B172" s="112"/>
      <c r="C172" s="115"/>
      <c r="D172" s="81" t="s">
        <v>88</v>
      </c>
      <c r="E172" s="84"/>
      <c r="F172" s="150"/>
    </row>
    <row r="173" spans="1:6" s="44" customFormat="1" ht="27.75" customHeight="1" x14ac:dyDescent="0.15">
      <c r="A173" s="109"/>
      <c r="B173" s="112"/>
      <c r="C173" s="115"/>
      <c r="D173" s="81" t="s">
        <v>89</v>
      </c>
      <c r="E173" s="84"/>
      <c r="F173" s="150"/>
    </row>
    <row r="174" spans="1:6" s="44" customFormat="1" ht="27.75" customHeight="1" x14ac:dyDescent="0.15">
      <c r="A174" s="109"/>
      <c r="B174" s="113"/>
      <c r="C174" s="116"/>
      <c r="D174" s="78" t="s">
        <v>90</v>
      </c>
      <c r="E174" s="85"/>
      <c r="F174" s="151"/>
    </row>
    <row r="175" spans="1:6" ht="36" customHeight="1" x14ac:dyDescent="0.15">
      <c r="A175" s="109"/>
      <c r="B175" s="77">
        <v>14</v>
      </c>
      <c r="C175" s="116" t="s">
        <v>29</v>
      </c>
      <c r="D175" s="116"/>
      <c r="E175" s="82" t="e">
        <f>(E144*(E182/E180))/E162</f>
        <v>#DIV/0!</v>
      </c>
      <c r="F175" s="83" t="s">
        <v>103</v>
      </c>
    </row>
    <row r="176" spans="1:6" ht="34.5" customHeight="1" x14ac:dyDescent="0.15">
      <c r="A176" s="109"/>
      <c r="B176" s="77">
        <v>15</v>
      </c>
      <c r="C176" s="117" t="s">
        <v>30</v>
      </c>
      <c r="D176" s="117"/>
      <c r="E176" s="60" t="e">
        <f>(E144*(E181/E180))/(E163/1000)</f>
        <v>#DIV/0!</v>
      </c>
      <c r="F176" s="59" t="s">
        <v>104</v>
      </c>
    </row>
    <row r="177" spans="1:6" s="44" customFormat="1" ht="33.950000000000003" customHeight="1" x14ac:dyDescent="0.15">
      <c r="A177" s="109"/>
      <c r="B177" s="139" t="s">
        <v>31</v>
      </c>
      <c r="C177" s="117" t="s">
        <v>32</v>
      </c>
      <c r="D177" s="117"/>
      <c r="E177" s="71"/>
      <c r="F177" s="69" t="s">
        <v>33</v>
      </c>
    </row>
    <row r="178" spans="1:6" s="44" customFormat="1" ht="20.100000000000001" customHeight="1" x14ac:dyDescent="0.15">
      <c r="A178" s="109"/>
      <c r="B178" s="139"/>
      <c r="C178" s="117" t="s">
        <v>34</v>
      </c>
      <c r="D178" s="117"/>
      <c r="E178" s="71"/>
      <c r="F178" s="70" t="s">
        <v>35</v>
      </c>
    </row>
    <row r="179" spans="1:6" s="44" customFormat="1" ht="48" customHeight="1" x14ac:dyDescent="0.15">
      <c r="A179" s="109"/>
      <c r="B179" s="139"/>
      <c r="C179" s="144" t="s">
        <v>36</v>
      </c>
      <c r="D179" s="145"/>
      <c r="E179" s="71"/>
      <c r="F179" s="69" t="s">
        <v>37</v>
      </c>
    </row>
    <row r="180" spans="1:6" s="44" customFormat="1" ht="27.75" customHeight="1" x14ac:dyDescent="0.15">
      <c r="A180" s="109"/>
      <c r="B180" s="139"/>
      <c r="C180" s="146" t="s">
        <v>38</v>
      </c>
      <c r="D180" s="147"/>
      <c r="E180" s="60">
        <f>(E146*E147+E150*E151+E154*E155)/29307.6*1000</f>
        <v>0</v>
      </c>
      <c r="F180" s="57" t="s">
        <v>39</v>
      </c>
    </row>
    <row r="181" spans="1:6" s="44" customFormat="1" ht="27.75" customHeight="1" x14ac:dyDescent="0.15">
      <c r="A181" s="109"/>
      <c r="B181" s="139"/>
      <c r="C181" s="117" t="s">
        <v>40</v>
      </c>
      <c r="D181" s="117"/>
      <c r="E181" s="60" t="e">
        <f>E166*E163/1000</f>
        <v>#DIV/0!</v>
      </c>
      <c r="F181" s="57" t="s">
        <v>39</v>
      </c>
    </row>
    <row r="182" spans="1:6" s="44" customFormat="1" ht="27.75" customHeight="1" thickBot="1" x14ac:dyDescent="0.2">
      <c r="A182" s="110"/>
      <c r="B182" s="140"/>
      <c r="C182" s="114" t="s">
        <v>41</v>
      </c>
      <c r="D182" s="114"/>
      <c r="E182" s="80" t="e">
        <f>E180-E181</f>
        <v>#DIV/0!</v>
      </c>
      <c r="F182" s="54" t="s">
        <v>39</v>
      </c>
    </row>
    <row r="183" spans="1:6" ht="19.5" customHeight="1" x14ac:dyDescent="0.15">
      <c r="A183" s="148" t="s">
        <v>108</v>
      </c>
      <c r="B183" s="77">
        <v>1</v>
      </c>
      <c r="C183" s="117" t="s">
        <v>10</v>
      </c>
      <c r="D183" s="117"/>
      <c r="E183" s="56" t="s">
        <v>9</v>
      </c>
      <c r="F183" s="70" t="s">
        <v>78</v>
      </c>
    </row>
    <row r="184" spans="1:6" ht="20.100000000000001" customHeight="1" x14ac:dyDescent="0.15">
      <c r="A184" s="109"/>
      <c r="B184" s="77">
        <v>2</v>
      </c>
      <c r="C184" s="117" t="s">
        <v>11</v>
      </c>
      <c r="D184" s="117"/>
      <c r="E184" s="58"/>
      <c r="F184" s="70" t="s">
        <v>81</v>
      </c>
    </row>
    <row r="185" spans="1:6" ht="69.75" customHeight="1" x14ac:dyDescent="0.15">
      <c r="A185" s="109"/>
      <c r="B185" s="77">
        <v>3</v>
      </c>
      <c r="C185" s="117" t="s">
        <v>12</v>
      </c>
      <c r="D185" s="117"/>
      <c r="E185" s="56"/>
      <c r="F185" s="59" t="s">
        <v>84</v>
      </c>
    </row>
    <row r="186" spans="1:6" ht="42.75" x14ac:dyDescent="0.15">
      <c r="A186" s="109"/>
      <c r="B186" s="77">
        <v>4</v>
      </c>
      <c r="C186" s="118" t="s">
        <v>83</v>
      </c>
      <c r="D186" s="117"/>
      <c r="E186" s="56"/>
      <c r="F186" s="69" t="s">
        <v>82</v>
      </c>
    </row>
    <row r="187" spans="1:6" ht="20.100000000000001" customHeight="1" x14ac:dyDescent="0.15">
      <c r="A187" s="109"/>
      <c r="B187" s="77">
        <v>5</v>
      </c>
      <c r="C187" s="117" t="s">
        <v>13</v>
      </c>
      <c r="D187" s="117"/>
      <c r="E187" s="60">
        <f>E188+E201</f>
        <v>0</v>
      </c>
      <c r="F187" s="57"/>
    </row>
    <row r="188" spans="1:6" ht="20.100000000000001" customHeight="1" x14ac:dyDescent="0.15">
      <c r="A188" s="109"/>
      <c r="B188" s="77">
        <v>5.0999999999999996</v>
      </c>
      <c r="C188" s="117" t="s">
        <v>14</v>
      </c>
      <c r="D188" s="117"/>
      <c r="E188" s="60">
        <f>(E189*E190*E191*E192+E193*E194*E196*E195+E197*E198*E199*E200)*44/12/100</f>
        <v>0</v>
      </c>
      <c r="F188" s="57" t="s">
        <v>80</v>
      </c>
    </row>
    <row r="189" spans="1:6" ht="20.100000000000001" customHeight="1" x14ac:dyDescent="0.15">
      <c r="A189" s="109"/>
      <c r="B189" s="138" t="s">
        <v>94</v>
      </c>
      <c r="C189" s="61" t="s">
        <v>15</v>
      </c>
      <c r="D189" s="141" t="s">
        <v>16</v>
      </c>
      <c r="E189" s="62"/>
      <c r="F189" s="57"/>
    </row>
    <row r="190" spans="1:6" ht="20.100000000000001" customHeight="1" x14ac:dyDescent="0.15">
      <c r="A190" s="109"/>
      <c r="B190" s="138"/>
      <c r="C190" s="61" t="s">
        <v>17</v>
      </c>
      <c r="D190" s="141"/>
      <c r="E190" s="62"/>
      <c r="F190" s="57" t="s">
        <v>18</v>
      </c>
    </row>
    <row r="191" spans="1:6" ht="20.100000000000001" customHeight="1" x14ac:dyDescent="0.15">
      <c r="A191" s="109"/>
      <c r="B191" s="138"/>
      <c r="C191" s="61" t="s">
        <v>19</v>
      </c>
      <c r="D191" s="141"/>
      <c r="E191" s="63"/>
      <c r="F191" s="57" t="s">
        <v>18</v>
      </c>
    </row>
    <row r="192" spans="1:6" ht="20.100000000000001" customHeight="1" x14ac:dyDescent="0.15">
      <c r="A192" s="109"/>
      <c r="B192" s="138"/>
      <c r="C192" s="96" t="s">
        <v>119</v>
      </c>
      <c r="D192" s="141"/>
      <c r="E192" s="64"/>
      <c r="F192" s="57" t="s">
        <v>18</v>
      </c>
    </row>
    <row r="193" spans="1:6" ht="20.100000000000001" customHeight="1" x14ac:dyDescent="0.15">
      <c r="A193" s="109"/>
      <c r="B193" s="138" t="s">
        <v>95</v>
      </c>
      <c r="C193" s="61" t="s">
        <v>15</v>
      </c>
      <c r="D193" s="141" t="s">
        <v>16</v>
      </c>
      <c r="E193" s="62"/>
      <c r="F193" s="57"/>
    </row>
    <row r="194" spans="1:6" ht="20.100000000000001" customHeight="1" x14ac:dyDescent="0.15">
      <c r="A194" s="109"/>
      <c r="B194" s="138"/>
      <c r="C194" s="61" t="s">
        <v>17</v>
      </c>
      <c r="D194" s="141"/>
      <c r="E194" s="62"/>
      <c r="F194" s="57" t="s">
        <v>18</v>
      </c>
    </row>
    <row r="195" spans="1:6" ht="20.100000000000001" customHeight="1" x14ac:dyDescent="0.15">
      <c r="A195" s="109"/>
      <c r="B195" s="138"/>
      <c r="C195" s="61" t="s">
        <v>19</v>
      </c>
      <c r="D195" s="141"/>
      <c r="E195" s="63"/>
      <c r="F195" s="57" t="s">
        <v>18</v>
      </c>
    </row>
    <row r="196" spans="1:6" ht="20.100000000000001" customHeight="1" x14ac:dyDescent="0.15">
      <c r="A196" s="109"/>
      <c r="B196" s="138"/>
      <c r="C196" s="96" t="s">
        <v>119</v>
      </c>
      <c r="D196" s="141"/>
      <c r="E196" s="64"/>
      <c r="F196" s="57" t="s">
        <v>18</v>
      </c>
    </row>
    <row r="197" spans="1:6" ht="20.100000000000001" customHeight="1" x14ac:dyDescent="0.15">
      <c r="A197" s="109"/>
      <c r="B197" s="138" t="s">
        <v>96</v>
      </c>
      <c r="C197" s="61" t="s">
        <v>15</v>
      </c>
      <c r="D197" s="141" t="s">
        <v>16</v>
      </c>
      <c r="E197" s="62"/>
      <c r="F197" s="57"/>
    </row>
    <row r="198" spans="1:6" ht="20.100000000000001" customHeight="1" x14ac:dyDescent="0.15">
      <c r="A198" s="109"/>
      <c r="B198" s="138"/>
      <c r="C198" s="61" t="s">
        <v>17</v>
      </c>
      <c r="D198" s="141"/>
      <c r="E198" s="62"/>
      <c r="F198" s="57" t="s">
        <v>18</v>
      </c>
    </row>
    <row r="199" spans="1:6" ht="20.100000000000001" customHeight="1" x14ac:dyDescent="0.15">
      <c r="A199" s="109"/>
      <c r="B199" s="138"/>
      <c r="C199" s="61" t="s">
        <v>19</v>
      </c>
      <c r="D199" s="141"/>
      <c r="E199" s="63"/>
      <c r="F199" s="57" t="s">
        <v>18</v>
      </c>
    </row>
    <row r="200" spans="1:6" ht="20.100000000000001" customHeight="1" x14ac:dyDescent="0.15">
      <c r="A200" s="109"/>
      <c r="B200" s="138"/>
      <c r="C200" s="96" t="s">
        <v>119</v>
      </c>
      <c r="D200" s="141"/>
      <c r="E200" s="64"/>
      <c r="F200" s="57" t="s">
        <v>18</v>
      </c>
    </row>
    <row r="201" spans="1:6" ht="20.100000000000001" customHeight="1" x14ac:dyDescent="0.15">
      <c r="A201" s="109"/>
      <c r="B201" s="77">
        <v>5.2</v>
      </c>
      <c r="C201" s="117" t="s">
        <v>113</v>
      </c>
      <c r="D201" s="117"/>
      <c r="E201" s="60">
        <f>E202*E203</f>
        <v>0</v>
      </c>
      <c r="F201" s="57" t="s">
        <v>21</v>
      </c>
    </row>
    <row r="202" spans="1:6" ht="20.100000000000001" customHeight="1" x14ac:dyDescent="0.15">
      <c r="A202" s="109"/>
      <c r="B202" s="77" t="s">
        <v>97</v>
      </c>
      <c r="C202" s="117" t="s">
        <v>22</v>
      </c>
      <c r="D202" s="117"/>
      <c r="E202" s="62"/>
      <c r="F202" s="57"/>
    </row>
    <row r="203" spans="1:6" ht="21.75" customHeight="1" x14ac:dyDescent="0.15">
      <c r="A203" s="109"/>
      <c r="B203" s="77" t="s">
        <v>98</v>
      </c>
      <c r="C203" s="117" t="s">
        <v>85</v>
      </c>
      <c r="D203" s="117"/>
      <c r="E203" s="65">
        <v>0.52710000000000001</v>
      </c>
      <c r="F203" s="79" t="s">
        <v>123</v>
      </c>
    </row>
    <row r="204" spans="1:6" ht="20.100000000000001" customHeight="1" x14ac:dyDescent="0.15">
      <c r="A204" s="109"/>
      <c r="B204" s="77">
        <v>6</v>
      </c>
      <c r="C204" s="117" t="s">
        <v>23</v>
      </c>
      <c r="D204" s="117"/>
      <c r="E204" s="66"/>
      <c r="F204" s="57" t="s">
        <v>24</v>
      </c>
    </row>
    <row r="205" spans="1:6" ht="20.100000000000001" customHeight="1" x14ac:dyDescent="0.15">
      <c r="A205" s="109"/>
      <c r="B205" s="77">
        <v>7</v>
      </c>
      <c r="C205" s="117" t="s">
        <v>25</v>
      </c>
      <c r="D205" s="117"/>
      <c r="E205" s="66"/>
      <c r="F205" s="57" t="s">
        <v>24</v>
      </c>
    </row>
    <row r="206" spans="1:6" ht="20.100000000000001" customHeight="1" x14ac:dyDescent="0.15">
      <c r="A206" s="109"/>
      <c r="B206" s="77">
        <v>8</v>
      </c>
      <c r="C206" s="117" t="s">
        <v>26</v>
      </c>
      <c r="D206" s="117"/>
      <c r="E206" s="66"/>
      <c r="F206" s="70" t="s">
        <v>99</v>
      </c>
    </row>
    <row r="207" spans="1:6" ht="26.25" customHeight="1" x14ac:dyDescent="0.15">
      <c r="A207" s="109"/>
      <c r="B207" s="77">
        <v>9</v>
      </c>
      <c r="C207" s="142" t="s">
        <v>118</v>
      </c>
      <c r="D207" s="143"/>
      <c r="E207" s="67" t="e">
        <f>E206/(E189*E190+E193*E194+E197*E198)/E220*100</f>
        <v>#DIV/0!</v>
      </c>
      <c r="F207" s="70" t="s">
        <v>100</v>
      </c>
    </row>
    <row r="208" spans="1:6" ht="37.5" customHeight="1" x14ac:dyDescent="0.15">
      <c r="A208" s="109"/>
      <c r="B208" s="77">
        <v>10</v>
      </c>
      <c r="C208" s="117" t="s">
        <v>27</v>
      </c>
      <c r="D208" s="117"/>
      <c r="E208" s="68" t="e">
        <f>E225/E205</f>
        <v>#DIV/0!</v>
      </c>
      <c r="F208" s="70" t="s">
        <v>101</v>
      </c>
    </row>
    <row r="209" spans="1:6" ht="26.25" customHeight="1" x14ac:dyDescent="0.15">
      <c r="A209" s="109"/>
      <c r="B209" s="77">
        <v>11</v>
      </c>
      <c r="C209" s="117" t="s">
        <v>28</v>
      </c>
      <c r="D209" s="117"/>
      <c r="E209" s="60" t="e">
        <f>34.12/(E220*E221*E222)*10^6</f>
        <v>#DIV/0!</v>
      </c>
      <c r="F209" s="70" t="s">
        <v>102</v>
      </c>
    </row>
    <row r="210" spans="1:6" s="44" customFormat="1" ht="27.75" customHeight="1" x14ac:dyDescent="0.15">
      <c r="A210" s="109"/>
      <c r="B210" s="111">
        <v>12</v>
      </c>
      <c r="C210" s="114" t="s">
        <v>91</v>
      </c>
      <c r="D210" s="81" t="s">
        <v>87</v>
      </c>
      <c r="E210" s="84"/>
      <c r="F210" s="149" t="s">
        <v>93</v>
      </c>
    </row>
    <row r="211" spans="1:6" s="44" customFormat="1" ht="27.75" customHeight="1" x14ac:dyDescent="0.15">
      <c r="A211" s="109"/>
      <c r="B211" s="112"/>
      <c r="C211" s="115"/>
      <c r="D211" s="81" t="s">
        <v>88</v>
      </c>
      <c r="E211" s="84"/>
      <c r="F211" s="150"/>
    </row>
    <row r="212" spans="1:6" s="44" customFormat="1" ht="27.75" customHeight="1" x14ac:dyDescent="0.15">
      <c r="A212" s="109"/>
      <c r="B212" s="112"/>
      <c r="C212" s="115"/>
      <c r="D212" s="81" t="s">
        <v>89</v>
      </c>
      <c r="E212" s="84"/>
      <c r="F212" s="150"/>
    </row>
    <row r="213" spans="1:6" s="44" customFormat="1" ht="27.75" customHeight="1" x14ac:dyDescent="0.15">
      <c r="A213" s="109"/>
      <c r="B213" s="113"/>
      <c r="C213" s="116"/>
      <c r="D213" s="81" t="s">
        <v>90</v>
      </c>
      <c r="E213" s="84"/>
      <c r="F213" s="151"/>
    </row>
    <row r="214" spans="1:6" s="44" customFormat="1" ht="27.75" customHeight="1" x14ac:dyDescent="0.15">
      <c r="A214" s="109"/>
      <c r="B214" s="111">
        <v>13</v>
      </c>
      <c r="C214" s="114" t="s">
        <v>92</v>
      </c>
      <c r="D214" s="81" t="s">
        <v>87</v>
      </c>
      <c r="E214" s="84"/>
      <c r="F214" s="149" t="s">
        <v>93</v>
      </c>
    </row>
    <row r="215" spans="1:6" s="44" customFormat="1" ht="27.75" customHeight="1" x14ac:dyDescent="0.15">
      <c r="A215" s="109"/>
      <c r="B215" s="112"/>
      <c r="C215" s="115"/>
      <c r="D215" s="81" t="s">
        <v>88</v>
      </c>
      <c r="E215" s="84"/>
      <c r="F215" s="150"/>
    </row>
    <row r="216" spans="1:6" s="44" customFormat="1" ht="27.75" customHeight="1" x14ac:dyDescent="0.15">
      <c r="A216" s="109"/>
      <c r="B216" s="112"/>
      <c r="C216" s="115"/>
      <c r="D216" s="81" t="s">
        <v>89</v>
      </c>
      <c r="E216" s="84"/>
      <c r="F216" s="150"/>
    </row>
    <row r="217" spans="1:6" s="44" customFormat="1" ht="27.75" customHeight="1" x14ac:dyDescent="0.15">
      <c r="A217" s="109"/>
      <c r="B217" s="113"/>
      <c r="C217" s="116"/>
      <c r="D217" s="78" t="s">
        <v>90</v>
      </c>
      <c r="E217" s="85"/>
      <c r="F217" s="151"/>
    </row>
    <row r="218" spans="1:6" ht="36" customHeight="1" x14ac:dyDescent="0.15">
      <c r="A218" s="109"/>
      <c r="B218" s="77">
        <v>14</v>
      </c>
      <c r="C218" s="116" t="s">
        <v>110</v>
      </c>
      <c r="D218" s="116"/>
      <c r="E218" s="82" t="e">
        <f>(E187*(E225/E223))/E205</f>
        <v>#DIV/0!</v>
      </c>
      <c r="F218" s="83" t="s">
        <v>103</v>
      </c>
    </row>
    <row r="219" spans="1:6" ht="34.5" customHeight="1" thickBot="1" x14ac:dyDescent="0.2">
      <c r="A219" s="109"/>
      <c r="B219" s="86">
        <v>15</v>
      </c>
      <c r="C219" s="114" t="s">
        <v>111</v>
      </c>
      <c r="D219" s="114"/>
      <c r="E219" s="80" t="e">
        <f>(E187*(E224/E223))/(E206/1000)</f>
        <v>#DIV/0!</v>
      </c>
      <c r="F219" s="87" t="s">
        <v>104</v>
      </c>
    </row>
    <row r="220" spans="1:6" s="44" customFormat="1" ht="33.950000000000003" customHeight="1" x14ac:dyDescent="0.15">
      <c r="A220" s="109"/>
      <c r="B220" s="154" t="s">
        <v>31</v>
      </c>
      <c r="C220" s="156" t="s">
        <v>32</v>
      </c>
      <c r="D220" s="156"/>
      <c r="E220" s="88"/>
      <c r="F220" s="89" t="s">
        <v>33</v>
      </c>
    </row>
    <row r="221" spans="1:6" s="44" customFormat="1" ht="20.100000000000001" customHeight="1" x14ac:dyDescent="0.15">
      <c r="A221" s="109"/>
      <c r="B221" s="139"/>
      <c r="C221" s="117" t="s">
        <v>34</v>
      </c>
      <c r="D221" s="117"/>
      <c r="E221" s="71"/>
      <c r="F221" s="70" t="s">
        <v>35</v>
      </c>
    </row>
    <row r="222" spans="1:6" s="44" customFormat="1" ht="48" customHeight="1" x14ac:dyDescent="0.15">
      <c r="A222" s="109"/>
      <c r="B222" s="139"/>
      <c r="C222" s="144" t="s">
        <v>36</v>
      </c>
      <c r="D222" s="145"/>
      <c r="E222" s="71"/>
      <c r="F222" s="69" t="s">
        <v>37</v>
      </c>
    </row>
    <row r="223" spans="1:6" s="44" customFormat="1" ht="27.75" customHeight="1" x14ac:dyDescent="0.15">
      <c r="A223" s="109"/>
      <c r="B223" s="139"/>
      <c r="C223" s="146" t="s">
        <v>38</v>
      </c>
      <c r="D223" s="147"/>
      <c r="E223" s="60">
        <f>(E189*E190+E193*E194+E197*E198)/29307.6*1000</f>
        <v>0</v>
      </c>
      <c r="F223" s="57" t="s">
        <v>39</v>
      </c>
    </row>
    <row r="224" spans="1:6" s="44" customFormat="1" ht="27.75" customHeight="1" x14ac:dyDescent="0.15">
      <c r="A224" s="109"/>
      <c r="B224" s="139"/>
      <c r="C224" s="117" t="s">
        <v>40</v>
      </c>
      <c r="D224" s="117"/>
      <c r="E224" s="60" t="e">
        <f>E209*E206/1000</f>
        <v>#DIV/0!</v>
      </c>
      <c r="F224" s="57" t="s">
        <v>39</v>
      </c>
    </row>
    <row r="225" spans="1:6" s="44" customFormat="1" ht="27.75" customHeight="1" thickBot="1" x14ac:dyDescent="0.2">
      <c r="A225" s="110"/>
      <c r="B225" s="155"/>
      <c r="C225" s="157" t="s">
        <v>41</v>
      </c>
      <c r="D225" s="157"/>
      <c r="E225" s="90" t="e">
        <f>E223-E224</f>
        <v>#DIV/0!</v>
      </c>
      <c r="F225" s="91" t="s">
        <v>39</v>
      </c>
    </row>
    <row r="226" spans="1:6" s="44" customFormat="1" ht="31.5" customHeight="1" thickBot="1" x14ac:dyDescent="0.2">
      <c r="A226" s="93" t="s">
        <v>109</v>
      </c>
      <c r="B226" s="94">
        <v>16</v>
      </c>
      <c r="C226" s="152" t="s">
        <v>114</v>
      </c>
      <c r="D226" s="153"/>
      <c r="E226" s="92">
        <f>E15+E58+E101+E144+E187</f>
        <v>0</v>
      </c>
      <c r="F226" s="95" t="s">
        <v>112</v>
      </c>
    </row>
    <row r="227" spans="1:6" ht="246.75" customHeight="1" x14ac:dyDescent="0.15">
      <c r="A227" s="137" t="s">
        <v>124</v>
      </c>
      <c r="B227" s="137"/>
      <c r="C227" s="137"/>
      <c r="D227" s="137"/>
      <c r="E227" s="137"/>
      <c r="F227" s="137"/>
    </row>
    <row r="233" spans="1:6" ht="25.5" customHeight="1" x14ac:dyDescent="0.15"/>
  </sheetData>
  <sheetProtection formatCells="0" formatColumns="0" formatRows="0" insertColumns="0" insertRows="0" deleteColumns="0" deleteRows="0"/>
  <protectedRanges>
    <protectedRange sqref="E35:E36 E78:E79 E121:E122 E164:E165 E207:E208" name="区域2" securityDescriptor=""/>
    <protectedRange sqref="E48:E50 E91:E93 E134:E136 E177:E179 E220:E222" name="区域1" securityDescriptor=""/>
  </protectedRanges>
  <mergeCells count="201">
    <mergeCell ref="C203:D203"/>
    <mergeCell ref="C204:D204"/>
    <mergeCell ref="C205:D205"/>
    <mergeCell ref="C206:D206"/>
    <mergeCell ref="C207:D207"/>
    <mergeCell ref="C226:D226"/>
    <mergeCell ref="B220:B225"/>
    <mergeCell ref="C220:D220"/>
    <mergeCell ref="C221:D221"/>
    <mergeCell ref="C222:D222"/>
    <mergeCell ref="C223:D223"/>
    <mergeCell ref="C224:D224"/>
    <mergeCell ref="C225:D225"/>
    <mergeCell ref="B214:B217"/>
    <mergeCell ref="C214:C217"/>
    <mergeCell ref="A183:A225"/>
    <mergeCell ref="C183:D183"/>
    <mergeCell ref="C184:D184"/>
    <mergeCell ref="C185:D185"/>
    <mergeCell ref="C186:D186"/>
    <mergeCell ref="C187:D187"/>
    <mergeCell ref="C188:D188"/>
    <mergeCell ref="B189:B192"/>
    <mergeCell ref="D189:D192"/>
    <mergeCell ref="B193:B196"/>
    <mergeCell ref="D193:D196"/>
    <mergeCell ref="B197:B200"/>
    <mergeCell ref="D197:D200"/>
    <mergeCell ref="C201:D201"/>
    <mergeCell ref="C202:D202"/>
    <mergeCell ref="F214:F217"/>
    <mergeCell ref="C218:D218"/>
    <mergeCell ref="C219:D219"/>
    <mergeCell ref="C208:D208"/>
    <mergeCell ref="C209:D209"/>
    <mergeCell ref="B210:B213"/>
    <mergeCell ref="C210:C213"/>
    <mergeCell ref="F210:F213"/>
    <mergeCell ref="C160:D160"/>
    <mergeCell ref="C161:D161"/>
    <mergeCell ref="C162:D162"/>
    <mergeCell ref="C163:D163"/>
    <mergeCell ref="C164:D164"/>
    <mergeCell ref="B177:B182"/>
    <mergeCell ref="C177:D177"/>
    <mergeCell ref="C178:D178"/>
    <mergeCell ref="C179:D179"/>
    <mergeCell ref="C180:D180"/>
    <mergeCell ref="C181:D181"/>
    <mergeCell ref="C182:D182"/>
    <mergeCell ref="B171:B174"/>
    <mergeCell ref="C171:C174"/>
    <mergeCell ref="A140:A182"/>
    <mergeCell ref="C140:D140"/>
    <mergeCell ref="C141:D141"/>
    <mergeCell ref="C142:D142"/>
    <mergeCell ref="C143:D143"/>
    <mergeCell ref="C144:D144"/>
    <mergeCell ref="C145:D145"/>
    <mergeCell ref="B146:B149"/>
    <mergeCell ref="D146:D149"/>
    <mergeCell ref="B150:B153"/>
    <mergeCell ref="D150:D153"/>
    <mergeCell ref="B154:B157"/>
    <mergeCell ref="D154:D157"/>
    <mergeCell ref="C158:D158"/>
    <mergeCell ref="C159:D159"/>
    <mergeCell ref="F171:F174"/>
    <mergeCell ref="C175:D175"/>
    <mergeCell ref="C176:D176"/>
    <mergeCell ref="C165:D165"/>
    <mergeCell ref="C166:D166"/>
    <mergeCell ref="B167:B170"/>
    <mergeCell ref="C167:C170"/>
    <mergeCell ref="F167:F170"/>
    <mergeCell ref="C117:D117"/>
    <mergeCell ref="C118:D118"/>
    <mergeCell ref="C119:D119"/>
    <mergeCell ref="C120:D120"/>
    <mergeCell ref="C121:D121"/>
    <mergeCell ref="B134:B139"/>
    <mergeCell ref="C134:D134"/>
    <mergeCell ref="C135:D135"/>
    <mergeCell ref="C136:D136"/>
    <mergeCell ref="C137:D137"/>
    <mergeCell ref="C138:D138"/>
    <mergeCell ref="C139:D139"/>
    <mergeCell ref="B128:B131"/>
    <mergeCell ref="C128:C131"/>
    <mergeCell ref="A97:A139"/>
    <mergeCell ref="C97:D97"/>
    <mergeCell ref="C98:D98"/>
    <mergeCell ref="C99:D99"/>
    <mergeCell ref="C100:D100"/>
    <mergeCell ref="C101:D101"/>
    <mergeCell ref="C102:D102"/>
    <mergeCell ref="B103:B106"/>
    <mergeCell ref="D103:D106"/>
    <mergeCell ref="B107:B110"/>
    <mergeCell ref="D107:D110"/>
    <mergeCell ref="B111:B114"/>
    <mergeCell ref="D111:D114"/>
    <mergeCell ref="C115:D115"/>
    <mergeCell ref="C116:D116"/>
    <mergeCell ref="F128:F131"/>
    <mergeCell ref="C132:D132"/>
    <mergeCell ref="C133:D133"/>
    <mergeCell ref="C122:D122"/>
    <mergeCell ref="C123:D123"/>
    <mergeCell ref="B124:B127"/>
    <mergeCell ref="C124:C127"/>
    <mergeCell ref="F124:F127"/>
    <mergeCell ref="D17:D20"/>
    <mergeCell ref="D21:D24"/>
    <mergeCell ref="D25:D28"/>
    <mergeCell ref="C52:D52"/>
    <mergeCell ref="C53:D53"/>
    <mergeCell ref="F38:F41"/>
    <mergeCell ref="F42:F45"/>
    <mergeCell ref="B91:B96"/>
    <mergeCell ref="C91:D91"/>
    <mergeCell ref="C92:D92"/>
    <mergeCell ref="C93:D93"/>
    <mergeCell ref="C94:D94"/>
    <mergeCell ref="C95:D95"/>
    <mergeCell ref="C96:D96"/>
    <mergeCell ref="B85:B88"/>
    <mergeCell ref="C85:C88"/>
    <mergeCell ref="A54:A96"/>
    <mergeCell ref="C54:D54"/>
    <mergeCell ref="C55:D55"/>
    <mergeCell ref="C56:D56"/>
    <mergeCell ref="C57:D57"/>
    <mergeCell ref="C58:D58"/>
    <mergeCell ref="C59:D59"/>
    <mergeCell ref="B60:B63"/>
    <mergeCell ref="D60:D63"/>
    <mergeCell ref="B64:B67"/>
    <mergeCell ref="D64:D67"/>
    <mergeCell ref="F85:F88"/>
    <mergeCell ref="C89:D89"/>
    <mergeCell ref="C90:D90"/>
    <mergeCell ref="C79:D79"/>
    <mergeCell ref="C80:D80"/>
    <mergeCell ref="B81:B84"/>
    <mergeCell ref="C81:C84"/>
    <mergeCell ref="F81:F84"/>
    <mergeCell ref="A227:F227"/>
    <mergeCell ref="B17:B20"/>
    <mergeCell ref="B21:B24"/>
    <mergeCell ref="B25:B28"/>
    <mergeCell ref="B48:B53"/>
    <mergeCell ref="B68:B71"/>
    <mergeCell ref="D68:D71"/>
    <mergeCell ref="C72:D72"/>
    <mergeCell ref="C73:D73"/>
    <mergeCell ref="C74:D74"/>
    <mergeCell ref="C75:D75"/>
    <mergeCell ref="C76:D76"/>
    <mergeCell ref="C77:D77"/>
    <mergeCell ref="C78:D78"/>
    <mergeCell ref="C47:D47"/>
    <mergeCell ref="C48:D48"/>
    <mergeCell ref="C49:D49"/>
    <mergeCell ref="C50:D50"/>
    <mergeCell ref="C51:D51"/>
    <mergeCell ref="C34:D34"/>
    <mergeCell ref="C35:D35"/>
    <mergeCell ref="C36:D36"/>
    <mergeCell ref="C37:D37"/>
    <mergeCell ref="C46:D46"/>
    <mergeCell ref="A1:F1"/>
    <mergeCell ref="A2:F2"/>
    <mergeCell ref="A3:F3"/>
    <mergeCell ref="A4:B4"/>
    <mergeCell ref="C4:F4"/>
    <mergeCell ref="A5:B5"/>
    <mergeCell ref="C5:D5"/>
    <mergeCell ref="A6:F6"/>
    <mergeCell ref="C7:D7"/>
    <mergeCell ref="A8:B8"/>
    <mergeCell ref="C8:D8"/>
    <mergeCell ref="A9:B9"/>
    <mergeCell ref="C9:D9"/>
    <mergeCell ref="A10:D10"/>
    <mergeCell ref="A11:A53"/>
    <mergeCell ref="B38:B41"/>
    <mergeCell ref="B42:B45"/>
    <mergeCell ref="C38:C41"/>
    <mergeCell ref="C42:C45"/>
    <mergeCell ref="C11:D11"/>
    <mergeCell ref="C12:D12"/>
    <mergeCell ref="C13:D13"/>
    <mergeCell ref="C14:D14"/>
    <mergeCell ref="C15:D15"/>
    <mergeCell ref="C16:D16"/>
    <mergeCell ref="C29:D29"/>
    <mergeCell ref="C30:D30"/>
    <mergeCell ref="C31:D31"/>
    <mergeCell ref="C32:D32"/>
    <mergeCell ref="C33:D33"/>
  </mergeCells>
  <phoneticPr fontId="25" type="noConversion"/>
  <dataValidations count="5">
    <dataValidation type="list" allowBlank="1" showInputMessage="1" showErrorMessage="1" sqref="D17:D28 D60:D71 D103:D114 D146:D157 D189:D200">
      <formula1>"无烟煤,烟煤,褐煤,洗精煤,其它洗煤,煤制品,焦炭,原油,燃料油,汽油,柴油,炼厂干气,天然气,焦炉煤气,其他煤气"</formula1>
    </dataValidation>
    <dataValidation type="decimal" allowBlank="1" showInputMessage="1" showErrorMessage="1" sqref="E20 E24 E28 E63 E67 E71 E106 E110 E114 E149 E153 E157 E192 E196 E200">
      <formula1>0</formula1>
      <formula2>1</formula2>
    </dataValidation>
    <dataValidation type="decimal" allowBlank="1" showInputMessage="1" showErrorMessage="1" sqref="E48:E50 E91:E93 E134:E136 E177:E179 E220:E222">
      <formula1>0</formula1>
      <formula2>100</formula2>
    </dataValidation>
    <dataValidation showInputMessage="1" showErrorMessage="1" sqref="E13 E56 E99 E142 E185"/>
    <dataValidation type="list" allowBlank="1" showInputMessage="1" showErrorMessage="1" sqref="E11 E54 E97 E140 E183">
      <formula1>"燃煤,燃油,燃气"</formula1>
    </dataValidation>
  </dataValidations>
  <printOptions horizontalCentered="1"/>
  <pageMargins left="0.59055118110236227" right="0.39370078740157483" top="0.39370078740157483" bottom="0.39370078740157483" header="0" footer="0"/>
  <pageSetup paperSize="9" scale="80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zoomScale="85" zoomScaleNormal="85" workbookViewId="0">
      <selection activeCell="A22" sqref="A22:L22"/>
    </sheetView>
  </sheetViews>
  <sheetFormatPr defaultColWidth="9" defaultRowHeight="15.75" x14ac:dyDescent="0.15"/>
  <cols>
    <col min="1" max="1" width="18.625" style="2" customWidth="1"/>
    <col min="2" max="2" width="16.625" style="2" customWidth="1"/>
    <col min="3" max="3" width="16" style="2" customWidth="1"/>
    <col min="4" max="4" width="12.5" style="2" customWidth="1"/>
    <col min="5" max="5" width="9.125" style="2" customWidth="1"/>
    <col min="6" max="7" width="10.125" style="3" customWidth="1"/>
    <col min="8" max="8" width="10.125" style="2" customWidth="1"/>
    <col min="9" max="9" width="9" style="2"/>
    <col min="10" max="10" width="10.5" style="2" customWidth="1"/>
    <col min="11" max="16384" width="9" style="2"/>
  </cols>
  <sheetData>
    <row r="1" spans="1:9" ht="40.5" customHeight="1" x14ac:dyDescent="0.15">
      <c r="A1" s="158" t="s">
        <v>42</v>
      </c>
      <c r="B1" s="159"/>
      <c r="C1" s="159"/>
      <c r="D1" s="160"/>
    </row>
    <row r="2" spans="1:9" ht="59.25" customHeight="1" x14ac:dyDescent="0.15">
      <c r="A2" s="4" t="s">
        <v>43</v>
      </c>
      <c r="B2" s="5" t="s">
        <v>44</v>
      </c>
      <c r="C2" s="6" t="s">
        <v>45</v>
      </c>
      <c r="D2" s="7" t="s">
        <v>46</v>
      </c>
    </row>
    <row r="3" spans="1:9" ht="20.25" customHeight="1" x14ac:dyDescent="0.15">
      <c r="A3" s="8" t="s">
        <v>47</v>
      </c>
      <c r="B3" s="9" t="s">
        <v>48</v>
      </c>
      <c r="C3" s="10" t="s">
        <v>49</v>
      </c>
      <c r="D3" s="11">
        <v>0.98</v>
      </c>
    </row>
    <row r="4" spans="1:9" ht="20.100000000000001" customHeight="1" x14ac:dyDescent="0.15">
      <c r="A4" s="12" t="s">
        <v>50</v>
      </c>
      <c r="B4" s="13">
        <v>41.816000000000003</v>
      </c>
      <c r="C4" s="14">
        <v>2.0080000000000001E-2</v>
      </c>
      <c r="D4" s="15">
        <v>0.98</v>
      </c>
    </row>
    <row r="5" spans="1:9" ht="20.100000000000001" customHeight="1" x14ac:dyDescent="0.15">
      <c r="A5" s="16" t="s">
        <v>51</v>
      </c>
      <c r="B5" s="17">
        <v>41.816000000000003</v>
      </c>
      <c r="C5" s="18">
        <v>2.1100000000000001E-2</v>
      </c>
      <c r="D5" s="19">
        <v>0.98</v>
      </c>
    </row>
    <row r="6" spans="1:9" ht="20.100000000000001" customHeight="1" x14ac:dyDescent="0.15">
      <c r="A6" s="16" t="s">
        <v>52</v>
      </c>
      <c r="B6" s="17">
        <v>43.07</v>
      </c>
      <c r="C6" s="18">
        <v>1.89E-2</v>
      </c>
      <c r="D6" s="19">
        <v>0.98</v>
      </c>
    </row>
    <row r="7" spans="1:9" ht="20.100000000000001" customHeight="1" x14ac:dyDescent="0.15">
      <c r="A7" s="20" t="s">
        <v>53</v>
      </c>
      <c r="B7" s="21">
        <v>42.652000000000001</v>
      </c>
      <c r="C7" s="22">
        <v>2.0199999999999999E-2</v>
      </c>
      <c r="D7" s="23">
        <v>0.98</v>
      </c>
    </row>
    <row r="8" spans="1:9" ht="20.100000000000001" customHeight="1" x14ac:dyDescent="0.15">
      <c r="A8" s="24" t="s">
        <v>54</v>
      </c>
      <c r="B8" s="25">
        <v>45.997999999999998</v>
      </c>
      <c r="C8" s="26">
        <v>1.8200000000000001E-2</v>
      </c>
      <c r="D8" s="27">
        <v>0.98</v>
      </c>
    </row>
    <row r="9" spans="1:9" ht="20.100000000000001" customHeight="1" x14ac:dyDescent="0.15">
      <c r="A9" s="16" t="s">
        <v>55</v>
      </c>
      <c r="B9" s="17">
        <v>389.31</v>
      </c>
      <c r="C9" s="18">
        <v>1.532E-2</v>
      </c>
      <c r="D9" s="28">
        <v>0.99</v>
      </c>
    </row>
    <row r="10" spans="1:9" ht="20.100000000000001" customHeight="1" x14ac:dyDescent="0.15">
      <c r="A10" s="16" t="s">
        <v>56</v>
      </c>
      <c r="B10" s="17">
        <v>179.81</v>
      </c>
      <c r="C10" s="18">
        <v>1.358E-2</v>
      </c>
      <c r="D10" s="28">
        <v>0.99</v>
      </c>
    </row>
    <row r="11" spans="1:9" ht="20.100000000000001" customHeight="1" x14ac:dyDescent="0.15">
      <c r="A11" s="20" t="s">
        <v>57</v>
      </c>
      <c r="B11" s="21">
        <v>52.27</v>
      </c>
      <c r="C11" s="22">
        <v>1.2200000000000001E-2</v>
      </c>
      <c r="D11" s="29">
        <v>0.99</v>
      </c>
    </row>
    <row r="12" spans="1:9" x14ac:dyDescent="0.15">
      <c r="A12" s="30"/>
    </row>
    <row r="13" spans="1:9" ht="27.75" customHeight="1" x14ac:dyDescent="0.15">
      <c r="A13" s="161" t="s">
        <v>58</v>
      </c>
      <c r="B13" s="162"/>
      <c r="C13" s="162"/>
      <c r="D13" s="162"/>
      <c r="E13" s="162"/>
      <c r="F13" s="162"/>
      <c r="G13" s="162"/>
      <c r="H13" s="162"/>
      <c r="I13" s="163"/>
    </row>
    <row r="14" spans="1:9" ht="33" customHeight="1" x14ac:dyDescent="0.15">
      <c r="A14" s="31" t="s">
        <v>59</v>
      </c>
      <c r="B14" s="32" t="s">
        <v>60</v>
      </c>
      <c r="C14" s="32" t="s">
        <v>61</v>
      </c>
      <c r="D14" s="32" t="s">
        <v>62</v>
      </c>
      <c r="E14" s="32" t="s">
        <v>63</v>
      </c>
      <c r="F14" s="32" t="s">
        <v>64</v>
      </c>
      <c r="G14" s="32" t="s">
        <v>65</v>
      </c>
      <c r="H14" s="32" t="s">
        <v>66</v>
      </c>
      <c r="I14" s="39" t="s">
        <v>67</v>
      </c>
    </row>
    <row r="15" spans="1:9" ht="30" x14ac:dyDescent="0.15">
      <c r="A15" s="33" t="s">
        <v>68</v>
      </c>
      <c r="B15" s="34">
        <v>26.7</v>
      </c>
      <c r="C15" s="34">
        <v>19.57</v>
      </c>
      <c r="D15" s="34">
        <v>11.9</v>
      </c>
      <c r="E15" s="34">
        <v>26.334</v>
      </c>
      <c r="F15" s="34">
        <v>12.545</v>
      </c>
      <c r="G15" s="34">
        <v>17.46</v>
      </c>
      <c r="H15" s="34">
        <v>5.82</v>
      </c>
      <c r="I15" s="40">
        <v>28.434999999999999</v>
      </c>
    </row>
    <row r="18" spans="1:12" ht="35.25" customHeight="1" x14ac:dyDescent="0.15">
      <c r="A18" s="164" t="s">
        <v>69</v>
      </c>
      <c r="B18" s="165"/>
      <c r="C18" s="165"/>
      <c r="D18" s="165"/>
      <c r="E18" s="165"/>
      <c r="F18" s="165"/>
      <c r="G18" s="165"/>
      <c r="H18" s="165"/>
      <c r="I18" s="165"/>
      <c r="J18" s="165"/>
      <c r="K18" s="165"/>
      <c r="L18" s="166"/>
    </row>
    <row r="19" spans="1:12" ht="28.5" x14ac:dyDescent="0.15">
      <c r="A19" s="35" t="s">
        <v>59</v>
      </c>
      <c r="B19" s="36" t="s">
        <v>60</v>
      </c>
      <c r="C19" s="36" t="s">
        <v>61</v>
      </c>
      <c r="D19" s="36" t="s">
        <v>62</v>
      </c>
      <c r="E19" s="36" t="s">
        <v>63</v>
      </c>
      <c r="F19" s="36" t="s">
        <v>64</v>
      </c>
      <c r="G19" s="36" t="s">
        <v>70</v>
      </c>
      <c r="H19" s="36" t="s">
        <v>71</v>
      </c>
      <c r="I19" s="36" t="s">
        <v>72</v>
      </c>
      <c r="J19" s="36" t="s">
        <v>66</v>
      </c>
      <c r="K19" s="36" t="s">
        <v>67</v>
      </c>
      <c r="L19" s="41" t="s">
        <v>73</v>
      </c>
    </row>
    <row r="20" spans="1:12" ht="30" x14ac:dyDescent="0.15">
      <c r="A20" s="35" t="s">
        <v>74</v>
      </c>
      <c r="B20" s="36">
        <v>27.49</v>
      </c>
      <c r="C20" s="36">
        <v>26.18</v>
      </c>
      <c r="D20" s="36">
        <v>27.97</v>
      </c>
      <c r="E20" s="36">
        <v>25.41</v>
      </c>
      <c r="F20" s="36">
        <v>25.41</v>
      </c>
      <c r="G20" s="36">
        <v>33.56</v>
      </c>
      <c r="H20" s="36">
        <v>33.56</v>
      </c>
      <c r="I20" s="36">
        <v>33.56</v>
      </c>
      <c r="J20" s="36">
        <v>27.3</v>
      </c>
      <c r="K20" s="36">
        <v>29.42</v>
      </c>
      <c r="L20" s="41">
        <v>29.42</v>
      </c>
    </row>
    <row r="21" spans="1:12" s="1" customFormat="1" ht="30" x14ac:dyDescent="0.15">
      <c r="A21" s="37" t="s">
        <v>75</v>
      </c>
      <c r="B21" s="38">
        <v>2.7490000000000001E-2</v>
      </c>
      <c r="C21" s="38">
        <v>2.6179999999999998E-2</v>
      </c>
      <c r="D21" s="38">
        <v>2.7969999999999998E-2</v>
      </c>
      <c r="E21" s="38">
        <v>2.5409999999999999E-2</v>
      </c>
      <c r="F21" s="38">
        <v>2.5409999999999999E-2</v>
      </c>
      <c r="G21" s="38">
        <v>3.356E-2</v>
      </c>
      <c r="H21" s="38">
        <v>3.356E-2</v>
      </c>
      <c r="I21" s="38">
        <v>3.356E-2</v>
      </c>
      <c r="J21" s="38">
        <v>2.7300000000000001E-2</v>
      </c>
      <c r="K21" s="38">
        <v>2.9420000000000002E-2</v>
      </c>
      <c r="L21" s="42">
        <v>2.9420000000000002E-2</v>
      </c>
    </row>
    <row r="22" spans="1:12" ht="29.25" customHeight="1" x14ac:dyDescent="0.15">
      <c r="A22" s="167" t="s">
        <v>115</v>
      </c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69"/>
    </row>
  </sheetData>
  <sheetProtection formatCells="0" formatColumns="0" formatRows="0" insertColumns="0" insertRows="0" insertHyperlinks="0" deleteColumns="0" deleteRows="0"/>
  <mergeCells count="4">
    <mergeCell ref="A1:D1"/>
    <mergeCell ref="A13:I13"/>
    <mergeCell ref="A18:L18"/>
    <mergeCell ref="A22:L22"/>
  </mergeCells>
  <phoneticPr fontId="25" type="noConversion"/>
  <printOptions horizontalCentered="1" verticalCentered="1"/>
  <pageMargins left="0.58888888888888902" right="0.51875000000000004" top="0.74791666666666701" bottom="0.74791666666666701" header="0.51180555555555596" footer="0.51180555555555596"/>
  <pageSetup paperSize="9" scale="9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总表</vt:lpstr>
      <vt:lpstr>附录-相关参考值</vt:lpstr>
      <vt:lpstr>'附录-相关参考值'!Print_Area</vt:lpstr>
      <vt:lpstr>'附录-相关参考值'!Print_Titles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省应对气候变化研究中心</dc:creator>
  <cp:lastModifiedBy>wanglishan</cp:lastModifiedBy>
  <cp:lastPrinted>2017-11-07T02:37:52Z</cp:lastPrinted>
  <dcterms:created xsi:type="dcterms:W3CDTF">2015-11-27T00:56:00Z</dcterms:created>
  <dcterms:modified xsi:type="dcterms:W3CDTF">2017-11-07T02:37:59Z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2052-10.1.0.5862</vt:lpwstr>
  </property>
</Properties>
</file>